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KIB\3 Izl DA i MZ\Izl DA i MZ 2026\1 Sp 9 izl OBVVPI 2026\"/>
    </mc:Choice>
  </mc:AlternateContent>
  <bookViews>
    <workbookView xWindow="0" yWindow="0" windowWidth="15360" windowHeight="5292"/>
  </bookViews>
  <sheets>
    <sheet name="Кл.БП-КЛП-ТР доп" sheetId="36" r:id="rId1"/>
    <sheet name="Кл.БП-СВ-ТР доп" sheetId="39" r:id="rId2"/>
    <sheet name="Инж.БП-КЛП-ТР доп" sheetId="37" r:id="rId3"/>
    <sheet name="АСП-КЛП-ТР доп" sheetId="47" r:id="rId4"/>
    <sheet name="АСП-ВВС-ТР доп" sheetId="46" r:id="rId5"/>
    <sheet name="Морски БП-ВМС-ТР изм" sheetId="35" r:id="rId6"/>
  </sheets>
  <externalReferences>
    <externalReference r:id="rId7"/>
  </externalReferences>
  <definedNames>
    <definedName name="_xlnm.Print_Area" localSheetId="4">'АСП-ВВС-ТР доп'!$A$1:$AC$36</definedName>
    <definedName name="_xlnm.Print_Area" localSheetId="3">'АСП-КЛП-ТР доп'!$A$1:$Y$30</definedName>
    <definedName name="_xlnm.Print_Area" localSheetId="0">'Кл.БП-КЛП-ТР доп'!$A$1:$AH$224</definedName>
    <definedName name="_xlnm.Print_Area" localSheetId="1">'Кл.БП-СВ-ТР доп'!$A$1:$AC$22</definedName>
    <definedName name="_xlnm.Print_Area" localSheetId="5">'Морски БП-ВМС-ТР изм'!$A$1:$Y$14</definedName>
    <definedName name="_xlnm.Print_Titles" localSheetId="4">'АСП-ВВС-ТР доп'!$A:$G,'АСП-ВВС-ТР доп'!$1:$4</definedName>
    <definedName name="_xlnm.Print_Titles" localSheetId="3">'АСП-КЛП-ТР доп'!$A:$G,'АСП-КЛП-ТР доп'!$1:$8</definedName>
    <definedName name="_xlnm.Print_Titles" localSheetId="2">'Инж.БП-КЛП-ТР доп'!$A:$G</definedName>
    <definedName name="_xlnm.Print_Titles" localSheetId="0">'Кл.БП-КЛП-ТР доп'!$A:$G,'Кл.БП-КЛП-ТР доп'!$3:$10</definedName>
    <definedName name="_xlnm.Print_Titles" localSheetId="1">'Кл.БП-СВ-ТР доп'!$A:$G</definedName>
    <definedName name="_xlnm.Print_Titles" localSheetId="5">'Морски БП-ВМС-ТР изм'!$A:$G,'Морски БП-ВМС-ТР изм'!$2:$5</definedName>
    <definedName name="БПка_мини">#REF!</definedName>
    <definedName name="Наличност">#REF!</definedName>
    <definedName name="Разход">#REF!</definedName>
  </definedNames>
  <calcPr calcId="162913"/>
</workbook>
</file>

<file path=xl/calcChain.xml><?xml version="1.0" encoding="utf-8"?>
<calcChain xmlns="http://schemas.openxmlformats.org/spreadsheetml/2006/main">
  <c r="P29" i="47" l="1"/>
  <c r="L15" i="47" l="1"/>
  <c r="J28" i="47"/>
  <c r="H28" i="47"/>
  <c r="N27" i="47"/>
  <c r="N28" i="47" s="1"/>
  <c r="M27" i="47"/>
  <c r="L27" i="47"/>
  <c r="L28" i="47" s="1"/>
  <c r="K27" i="47"/>
  <c r="J26" i="47"/>
  <c r="H26" i="47"/>
  <c r="N25" i="47"/>
  <c r="N26" i="47" s="1"/>
  <c r="M25" i="47"/>
  <c r="L25" i="47"/>
  <c r="L26" i="47" s="1"/>
  <c r="K25" i="47"/>
  <c r="J24" i="47"/>
  <c r="I24" i="47"/>
  <c r="H24" i="47"/>
  <c r="N23" i="47"/>
  <c r="M23" i="47"/>
  <c r="L23" i="47"/>
  <c r="K23" i="47"/>
  <c r="N22" i="47"/>
  <c r="M22" i="47"/>
  <c r="M24" i="47" s="1"/>
  <c r="L22" i="47"/>
  <c r="K22" i="47"/>
  <c r="K24" i="47" s="1"/>
  <c r="J21" i="47"/>
  <c r="H21" i="47"/>
  <c r="N20" i="47"/>
  <c r="N21" i="47" s="1"/>
  <c r="M20" i="47"/>
  <c r="L20" i="47"/>
  <c r="L21" i="47" s="1"/>
  <c r="K20" i="47"/>
  <c r="J19" i="47"/>
  <c r="H19" i="47"/>
  <c r="N18" i="47"/>
  <c r="N19" i="47" s="1"/>
  <c r="M18" i="47"/>
  <c r="L18" i="47"/>
  <c r="L19" i="47" s="1"/>
  <c r="K18" i="47"/>
  <c r="J17" i="47"/>
  <c r="H17" i="47"/>
  <c r="N16" i="47"/>
  <c r="N17" i="47" s="1"/>
  <c r="M16" i="47"/>
  <c r="L16" i="47"/>
  <c r="L17" i="47" s="1"/>
  <c r="K16" i="47"/>
  <c r="I15" i="47"/>
  <c r="N14" i="47"/>
  <c r="N15" i="47" s="1"/>
  <c r="M14" i="47"/>
  <c r="M15" i="47" s="1"/>
  <c r="L14" i="47"/>
  <c r="K14" i="47"/>
  <c r="O18" i="47" l="1"/>
  <c r="O25" i="47"/>
  <c r="P25" i="47" s="1"/>
  <c r="P26" i="47" s="1"/>
  <c r="N24" i="47"/>
  <c r="K15" i="47"/>
  <c r="O16" i="47"/>
  <c r="O17" i="47" s="1"/>
  <c r="K17" i="47"/>
  <c r="O20" i="47"/>
  <c r="P20" i="47" s="1"/>
  <c r="P21" i="47" s="1"/>
  <c r="K21" i="47"/>
  <c r="O27" i="47"/>
  <c r="O28" i="47" s="1"/>
  <c r="K28" i="47"/>
  <c r="O21" i="47"/>
  <c r="O14" i="47"/>
  <c r="O23" i="47"/>
  <c r="L24" i="47"/>
  <c r="O19" i="47"/>
  <c r="P18" i="47"/>
  <c r="P19" i="47" s="1"/>
  <c r="Q18" i="47"/>
  <c r="Q19" i="47" s="1"/>
  <c r="K19" i="47"/>
  <c r="O22" i="47"/>
  <c r="K26" i="47"/>
  <c r="P27" i="47" l="1"/>
  <c r="P28" i="47" s="1"/>
  <c r="O26" i="47"/>
  <c r="O24" i="47"/>
  <c r="Q20" i="47"/>
  <c r="Q21" i="47" s="1"/>
  <c r="P16" i="47"/>
  <c r="P17" i="47" s="1"/>
  <c r="Q25" i="47"/>
  <c r="Q26" i="47" s="1"/>
  <c r="Q16" i="47"/>
  <c r="Q17" i="47" s="1"/>
  <c r="Q27" i="47"/>
  <c r="Q28" i="47" s="1"/>
  <c r="O15" i="47"/>
  <c r="P14" i="47"/>
  <c r="P15" i="47" s="1"/>
  <c r="Q14" i="47"/>
  <c r="Q15" i="47" s="1"/>
  <c r="Q29" i="47" s="1"/>
  <c r="P22" i="47"/>
  <c r="Q22" i="47"/>
  <c r="Q23" i="47"/>
  <c r="P23" i="47"/>
  <c r="Q24" i="47" l="1"/>
  <c r="P24" i="47"/>
  <c r="V221" i="36" l="1"/>
  <c r="U221" i="36"/>
  <c r="T221" i="36"/>
  <c r="S221" i="36"/>
  <c r="V220" i="36"/>
  <c r="U220" i="36"/>
  <c r="T220" i="36"/>
  <c r="S220" i="36"/>
  <c r="V219" i="36"/>
  <c r="U219" i="36"/>
  <c r="T219" i="36"/>
  <c r="S219" i="36"/>
  <c r="V218" i="36"/>
  <c r="U218" i="36"/>
  <c r="T218" i="36"/>
  <c r="S218" i="36"/>
  <c r="V217" i="36"/>
  <c r="U217" i="36"/>
  <c r="T217" i="36"/>
  <c r="S217" i="36"/>
  <c r="V216" i="36"/>
  <c r="U216" i="36"/>
  <c r="T216" i="36"/>
  <c r="V215" i="36"/>
  <c r="U215" i="36"/>
  <c r="T215" i="36"/>
  <c r="V214" i="36"/>
  <c r="U214" i="36"/>
  <c r="T214" i="36"/>
  <c r="V213" i="36"/>
  <c r="U213" i="36"/>
  <c r="T213" i="36"/>
  <c r="O213" i="36"/>
  <c r="V212" i="36"/>
  <c r="U212" i="36"/>
  <c r="T212" i="36"/>
  <c r="V211" i="36"/>
  <c r="U211" i="36"/>
  <c r="T211" i="36"/>
  <c r="O211" i="36"/>
  <c r="V210" i="36"/>
  <c r="U210" i="36"/>
  <c r="T210" i="36"/>
  <c r="O210" i="36"/>
  <c r="V209" i="36"/>
  <c r="U209" i="36"/>
  <c r="T209" i="36"/>
  <c r="O209" i="36"/>
  <c r="V208" i="36"/>
  <c r="U208" i="36"/>
  <c r="T208" i="36"/>
  <c r="O208" i="36"/>
  <c r="V207" i="36"/>
  <c r="U207" i="36"/>
  <c r="T207" i="36"/>
  <c r="O207" i="36"/>
  <c r="V206" i="36"/>
  <c r="U206" i="36"/>
  <c r="T206" i="36"/>
  <c r="V205" i="36"/>
  <c r="U205" i="36"/>
  <c r="T205" i="36"/>
  <c r="V204" i="36"/>
  <c r="U204" i="36"/>
  <c r="T204" i="36"/>
  <c r="V203" i="36"/>
  <c r="U203" i="36"/>
  <c r="T203" i="36"/>
  <c r="O203" i="36"/>
  <c r="V202" i="36"/>
  <c r="U202" i="36"/>
  <c r="T202" i="36"/>
  <c r="O202" i="36"/>
  <c r="V201" i="36"/>
  <c r="U201" i="36"/>
  <c r="T201" i="36"/>
  <c r="O201" i="36"/>
  <c r="V200" i="36"/>
  <c r="U200" i="36"/>
  <c r="T200" i="36"/>
  <c r="V199" i="36"/>
  <c r="U199" i="36"/>
  <c r="T199" i="36"/>
  <c r="V198" i="36"/>
  <c r="U198" i="36"/>
  <c r="T198" i="36"/>
  <c r="V197" i="36"/>
  <c r="U197" i="36"/>
  <c r="T197" i="36"/>
  <c r="O197" i="36"/>
  <c r="V196" i="36"/>
  <c r="U196" i="36"/>
  <c r="T196" i="36"/>
  <c r="V195" i="36"/>
  <c r="U195" i="36"/>
  <c r="T195" i="36"/>
  <c r="V194" i="36"/>
  <c r="U194" i="36"/>
  <c r="T194" i="36"/>
  <c r="V193" i="36"/>
  <c r="U193" i="36"/>
  <c r="T193" i="36"/>
  <c r="V192" i="36"/>
  <c r="U192" i="36"/>
  <c r="T192" i="36"/>
  <c r="V191" i="36"/>
  <c r="U191" i="36"/>
  <c r="T191" i="36"/>
  <c r="V190" i="36"/>
  <c r="U190" i="36"/>
  <c r="T190" i="36"/>
  <c r="V189" i="36"/>
  <c r="U189" i="36"/>
  <c r="T189" i="36"/>
  <c r="W189" i="36" s="1"/>
  <c r="V188" i="36"/>
  <c r="U188" i="36"/>
  <c r="W188" i="36" s="1"/>
  <c r="T188" i="36"/>
  <c r="O188" i="36"/>
  <c r="V187" i="36"/>
  <c r="U187" i="36"/>
  <c r="W187" i="36" s="1"/>
  <c r="T187" i="36"/>
  <c r="O187" i="36"/>
  <c r="V186" i="36"/>
  <c r="U186" i="36"/>
  <c r="W186" i="36" s="1"/>
  <c r="T186" i="36"/>
  <c r="O186" i="36"/>
  <c r="V185" i="36"/>
  <c r="U185" i="36"/>
  <c r="W185" i="36" s="1"/>
  <c r="T185" i="36"/>
  <c r="V184" i="36"/>
  <c r="U184" i="36"/>
  <c r="T184" i="36"/>
  <c r="W184" i="36" s="1"/>
  <c r="V183" i="36"/>
  <c r="U183" i="36"/>
  <c r="W183" i="36" s="1"/>
  <c r="T183" i="36"/>
  <c r="O183" i="36"/>
  <c r="V182" i="36"/>
  <c r="U182" i="36"/>
  <c r="T182" i="36"/>
  <c r="V181" i="36"/>
  <c r="U181" i="36"/>
  <c r="T181" i="36"/>
  <c r="O181" i="36"/>
  <c r="V180" i="36"/>
  <c r="U180" i="36"/>
  <c r="T180" i="36"/>
  <c r="V179" i="36"/>
  <c r="U179" i="36"/>
  <c r="T179" i="36"/>
  <c r="V178" i="36"/>
  <c r="U178" i="36"/>
  <c r="T178" i="36"/>
  <c r="V177" i="36"/>
  <c r="U177" i="36"/>
  <c r="T177" i="36"/>
  <c r="V176" i="36"/>
  <c r="U176" i="36"/>
  <c r="T176" i="36"/>
  <c r="V175" i="36"/>
  <c r="U175" i="36"/>
  <c r="T175" i="36"/>
  <c r="V174" i="36"/>
  <c r="U174" i="36"/>
  <c r="T174" i="36"/>
  <c r="A174" i="36"/>
  <c r="A175" i="36" s="1"/>
  <c r="A176" i="36" s="1"/>
  <c r="A177" i="36" s="1"/>
  <c r="A178" i="36" s="1"/>
  <c r="A179" i="36" s="1"/>
  <c r="A180" i="36" s="1"/>
  <c r="A181" i="36" s="1"/>
  <c r="A182" i="36" s="1"/>
  <c r="A183" i="36" s="1"/>
  <c r="A184" i="36" s="1"/>
  <c r="A185" i="36" s="1"/>
  <c r="A186" i="36" s="1"/>
  <c r="A187" i="36" s="1"/>
  <c r="A188" i="36" s="1"/>
  <c r="A189" i="36" s="1"/>
  <c r="A190" i="36" s="1"/>
  <c r="A191" i="36" s="1"/>
  <c r="A192" i="36" s="1"/>
  <c r="A193" i="36" s="1"/>
  <c r="A194" i="36" s="1"/>
  <c r="A195" i="36" s="1"/>
  <c r="A196" i="36" s="1"/>
  <c r="A197" i="36" s="1"/>
  <c r="A198" i="36" s="1"/>
  <c r="A199" i="36" s="1"/>
  <c r="A200" i="36" s="1"/>
  <c r="A201" i="36" s="1"/>
  <c r="A202" i="36" s="1"/>
  <c r="A203" i="36" s="1"/>
  <c r="A204" i="36" s="1"/>
  <c r="A205" i="36" s="1"/>
  <c r="A206" i="36" s="1"/>
  <c r="A207" i="36" s="1"/>
  <c r="A208" i="36" s="1"/>
  <c r="A209" i="36" s="1"/>
  <c r="A210" i="36" s="1"/>
  <c r="A211" i="36" s="1"/>
  <c r="A212" i="36" s="1"/>
  <c r="A213" i="36" s="1"/>
  <c r="A214" i="36" s="1"/>
  <c r="A215" i="36" s="1"/>
  <c r="A216" i="36" s="1"/>
  <c r="A217" i="36" s="1"/>
  <c r="A218" i="36" s="1"/>
  <c r="A219" i="36" s="1"/>
  <c r="A220" i="36" s="1"/>
  <c r="A221" i="36" s="1"/>
  <c r="V173" i="36"/>
  <c r="U173" i="36"/>
  <c r="T173" i="36"/>
  <c r="W173" i="36" s="1"/>
  <c r="Y173" i="36" s="1"/>
  <c r="O173" i="36"/>
  <c r="K170" i="36"/>
  <c r="J170" i="36"/>
  <c r="V169" i="36"/>
  <c r="V170" i="36" s="1"/>
  <c r="U169" i="36"/>
  <c r="U170" i="36" s="1"/>
  <c r="T169" i="36"/>
  <c r="T170" i="36" s="1"/>
  <c r="K169" i="36"/>
  <c r="J168" i="36"/>
  <c r="V167" i="36"/>
  <c r="V168" i="36" s="1"/>
  <c r="U167" i="36"/>
  <c r="U168" i="36" s="1"/>
  <c r="T167" i="36"/>
  <c r="T168" i="36" s="1"/>
  <c r="K167" i="36"/>
  <c r="K168" i="36" s="1"/>
  <c r="J166" i="36"/>
  <c r="V165" i="36"/>
  <c r="U165" i="36"/>
  <c r="T165" i="36"/>
  <c r="K165" i="36"/>
  <c r="V164" i="36"/>
  <c r="V166" i="36" s="1"/>
  <c r="U164" i="36"/>
  <c r="U166" i="36" s="1"/>
  <c r="T164" i="36"/>
  <c r="K164" i="36"/>
  <c r="K166" i="36" s="1"/>
  <c r="J163" i="36"/>
  <c r="V162" i="36"/>
  <c r="U162" i="36"/>
  <c r="T162" i="36"/>
  <c r="K162" i="36"/>
  <c r="V161" i="36"/>
  <c r="U161" i="36"/>
  <c r="T161" i="36"/>
  <c r="K161" i="36"/>
  <c r="V160" i="36"/>
  <c r="U160" i="36"/>
  <c r="T160" i="36"/>
  <c r="K160" i="36"/>
  <c r="V159" i="36"/>
  <c r="U159" i="36"/>
  <c r="T159" i="36"/>
  <c r="K159" i="36"/>
  <c r="V158" i="36"/>
  <c r="U158" i="36"/>
  <c r="T158" i="36"/>
  <c r="K158" i="36"/>
  <c r="V157" i="36"/>
  <c r="U157" i="36"/>
  <c r="T157" i="36"/>
  <c r="K157" i="36"/>
  <c r="V156" i="36"/>
  <c r="U156" i="36"/>
  <c r="T156" i="36"/>
  <c r="K156" i="36"/>
  <c r="V155" i="36"/>
  <c r="U155" i="36"/>
  <c r="T155" i="36"/>
  <c r="K155" i="36"/>
  <c r="V154" i="36"/>
  <c r="U154" i="36"/>
  <c r="T154" i="36"/>
  <c r="K154" i="36"/>
  <c r="V153" i="36"/>
  <c r="U153" i="36"/>
  <c r="T153" i="36"/>
  <c r="K153" i="36"/>
  <c r="V152" i="36"/>
  <c r="U152" i="36"/>
  <c r="T152" i="36"/>
  <c r="K152" i="36"/>
  <c r="V151" i="36"/>
  <c r="U151" i="36"/>
  <c r="T151" i="36"/>
  <c r="K151" i="36"/>
  <c r="V150" i="36"/>
  <c r="U150" i="36"/>
  <c r="T150" i="36"/>
  <c r="K150" i="36"/>
  <c r="V149" i="36"/>
  <c r="U149" i="36"/>
  <c r="T149" i="36"/>
  <c r="K149" i="36"/>
  <c r="V148" i="36"/>
  <c r="U148" i="36"/>
  <c r="T148" i="36"/>
  <c r="K148" i="36"/>
  <c r="V147" i="36"/>
  <c r="U147" i="36"/>
  <c r="T147" i="36"/>
  <c r="K147" i="36"/>
  <c r="V146" i="36"/>
  <c r="U146" i="36"/>
  <c r="T146" i="36"/>
  <c r="K146" i="36"/>
  <c r="V145" i="36"/>
  <c r="U145" i="36"/>
  <c r="T145" i="36"/>
  <c r="K145" i="36"/>
  <c r="V144" i="36"/>
  <c r="U144" i="36"/>
  <c r="T144" i="36"/>
  <c r="K144" i="36"/>
  <c r="V143" i="36"/>
  <c r="U143" i="36"/>
  <c r="T143" i="36"/>
  <c r="K143" i="36"/>
  <c r="V142" i="36"/>
  <c r="U142" i="36"/>
  <c r="T142" i="36"/>
  <c r="K142" i="36"/>
  <c r="V141" i="36"/>
  <c r="U141" i="36"/>
  <c r="T141" i="36"/>
  <c r="K141" i="36"/>
  <c r="V140" i="36"/>
  <c r="U140" i="36"/>
  <c r="T140" i="36"/>
  <c r="K140" i="36"/>
  <c r="V139" i="36"/>
  <c r="U139" i="36"/>
  <c r="T139" i="36"/>
  <c r="K139" i="36"/>
  <c r="V138" i="36"/>
  <c r="U138" i="36"/>
  <c r="T138" i="36"/>
  <c r="K138" i="36"/>
  <c r="V137" i="36"/>
  <c r="U137" i="36"/>
  <c r="T137" i="36"/>
  <c r="K137" i="36"/>
  <c r="V136" i="36"/>
  <c r="U136" i="36"/>
  <c r="T136" i="36"/>
  <c r="K136" i="36"/>
  <c r="V135" i="36"/>
  <c r="U135" i="36"/>
  <c r="T135" i="36"/>
  <c r="K135" i="36"/>
  <c r="V134" i="36"/>
  <c r="U134" i="36"/>
  <c r="T134" i="36"/>
  <c r="K134" i="36"/>
  <c r="V133" i="36"/>
  <c r="U133" i="36"/>
  <c r="T133" i="36"/>
  <c r="K133" i="36"/>
  <c r="V132" i="36"/>
  <c r="U132" i="36"/>
  <c r="T132" i="36"/>
  <c r="K132" i="36"/>
  <c r="V131" i="36"/>
  <c r="U131" i="36"/>
  <c r="T131" i="36"/>
  <c r="K131" i="36"/>
  <c r="V130" i="36"/>
  <c r="U130" i="36"/>
  <c r="T130" i="36"/>
  <c r="K130" i="36"/>
  <c r="V129" i="36"/>
  <c r="U129" i="36"/>
  <c r="T129" i="36"/>
  <c r="K129" i="36"/>
  <c r="V128" i="36"/>
  <c r="U128" i="36"/>
  <c r="T128" i="36"/>
  <c r="K128" i="36"/>
  <c r="V127" i="36"/>
  <c r="U127" i="36"/>
  <c r="T127" i="36"/>
  <c r="K127" i="36"/>
  <c r="V126" i="36"/>
  <c r="U126" i="36"/>
  <c r="T126" i="36"/>
  <c r="K126" i="36"/>
  <c r="V125" i="36"/>
  <c r="U125" i="36"/>
  <c r="T125" i="36"/>
  <c r="K125" i="36"/>
  <c r="V124" i="36"/>
  <c r="U124" i="36"/>
  <c r="T124" i="36"/>
  <c r="K124" i="36"/>
  <c r="V123" i="36"/>
  <c r="U123" i="36"/>
  <c r="T123" i="36"/>
  <c r="K123" i="36"/>
  <c r="V122" i="36"/>
  <c r="U122" i="36"/>
  <c r="T122" i="36"/>
  <c r="K122" i="36"/>
  <c r="V121" i="36"/>
  <c r="U121" i="36"/>
  <c r="T121" i="36"/>
  <c r="K121" i="36"/>
  <c r="V120" i="36"/>
  <c r="U120" i="36"/>
  <c r="U163" i="36" s="1"/>
  <c r="T120" i="36"/>
  <c r="T163" i="36" s="1"/>
  <c r="K120" i="36"/>
  <c r="J119" i="36"/>
  <c r="V118" i="36"/>
  <c r="U118" i="36"/>
  <c r="T118" i="36"/>
  <c r="K118" i="36"/>
  <c r="V117" i="36"/>
  <c r="U117" i="36"/>
  <c r="T117" i="36"/>
  <c r="K117" i="36"/>
  <c r="V116" i="36"/>
  <c r="U116" i="36"/>
  <c r="T116" i="36"/>
  <c r="K116" i="36"/>
  <c r="V115" i="36"/>
  <c r="U115" i="36"/>
  <c r="T115" i="36"/>
  <c r="K115" i="36"/>
  <c r="V114" i="36"/>
  <c r="U114" i="36"/>
  <c r="T114" i="36"/>
  <c r="K114" i="36"/>
  <c r="V113" i="36"/>
  <c r="U113" i="36"/>
  <c r="T113" i="36"/>
  <c r="K113" i="36"/>
  <c r="V112" i="36"/>
  <c r="U112" i="36"/>
  <c r="U119" i="36" s="1"/>
  <c r="T112" i="36"/>
  <c r="K112" i="36"/>
  <c r="K119" i="36" s="1"/>
  <c r="J111" i="36"/>
  <c r="V110" i="36"/>
  <c r="V111" i="36" s="1"/>
  <c r="U110" i="36"/>
  <c r="U111" i="36" s="1"/>
  <c r="T110" i="36"/>
  <c r="T111" i="36" s="1"/>
  <c r="K110" i="36"/>
  <c r="K111" i="36" s="1"/>
  <c r="J109" i="36"/>
  <c r="V108" i="36"/>
  <c r="V109" i="36" s="1"/>
  <c r="U108" i="36"/>
  <c r="U109" i="36" s="1"/>
  <c r="T108" i="36"/>
  <c r="T109" i="36" s="1"/>
  <c r="K108" i="36"/>
  <c r="K109" i="36" s="1"/>
  <c r="J107" i="36"/>
  <c r="V106" i="36"/>
  <c r="U106" i="36"/>
  <c r="T106" i="36"/>
  <c r="K106" i="36"/>
  <c r="V105" i="36"/>
  <c r="U105" i="36"/>
  <c r="T105" i="36"/>
  <c r="K105" i="36"/>
  <c r="V104" i="36"/>
  <c r="U104" i="36"/>
  <c r="T104" i="36"/>
  <c r="K104" i="36"/>
  <c r="V103" i="36"/>
  <c r="U103" i="36"/>
  <c r="T103" i="36"/>
  <c r="K103" i="36"/>
  <c r="V102" i="36"/>
  <c r="U102" i="36"/>
  <c r="U107" i="36" s="1"/>
  <c r="T102" i="36"/>
  <c r="K102" i="36"/>
  <c r="K107" i="36" s="1"/>
  <c r="J101" i="36"/>
  <c r="V100" i="36"/>
  <c r="U100" i="36"/>
  <c r="T100" i="36"/>
  <c r="K100" i="36"/>
  <c r="V99" i="36"/>
  <c r="V101" i="36" s="1"/>
  <c r="U99" i="36"/>
  <c r="U101" i="36" s="1"/>
  <c r="T99" i="36"/>
  <c r="K99" i="36"/>
  <c r="K101" i="36" s="1"/>
  <c r="J98" i="36"/>
  <c r="V97" i="36"/>
  <c r="U97" i="36"/>
  <c r="T97" i="36"/>
  <c r="K97" i="36"/>
  <c r="V96" i="36"/>
  <c r="U96" i="36"/>
  <c r="T96" i="36"/>
  <c r="K96" i="36"/>
  <c r="V95" i="36"/>
  <c r="U95" i="36"/>
  <c r="T95" i="36"/>
  <c r="K95" i="36"/>
  <c r="V94" i="36"/>
  <c r="U94" i="36"/>
  <c r="T94" i="36"/>
  <c r="K94" i="36"/>
  <c r="V93" i="36"/>
  <c r="U93" i="36"/>
  <c r="T93" i="36"/>
  <c r="K93" i="36"/>
  <c r="V92" i="36"/>
  <c r="U92" i="36"/>
  <c r="U98" i="36" s="1"/>
  <c r="T92" i="36"/>
  <c r="K92" i="36"/>
  <c r="J91" i="36"/>
  <c r="V90" i="36"/>
  <c r="U90" i="36"/>
  <c r="T90" i="36"/>
  <c r="K90" i="36"/>
  <c r="V89" i="36"/>
  <c r="U89" i="36"/>
  <c r="T89" i="36"/>
  <c r="W89" i="36" s="1"/>
  <c r="Y89" i="36" s="1"/>
  <c r="K89" i="36"/>
  <c r="V88" i="36"/>
  <c r="U88" i="36"/>
  <c r="T88" i="36"/>
  <c r="K88" i="36"/>
  <c r="V87" i="36"/>
  <c r="U87" i="36"/>
  <c r="T87" i="36"/>
  <c r="W87" i="36" s="1"/>
  <c r="Y87" i="36" s="1"/>
  <c r="K87" i="36"/>
  <c r="V86" i="36"/>
  <c r="U86" i="36"/>
  <c r="T86" i="36"/>
  <c r="K86" i="36"/>
  <c r="V85" i="36"/>
  <c r="U85" i="36"/>
  <c r="T85" i="36"/>
  <c r="K85" i="36"/>
  <c r="V84" i="36"/>
  <c r="U84" i="36"/>
  <c r="T84" i="36"/>
  <c r="K84" i="36"/>
  <c r="V83" i="36"/>
  <c r="U83" i="36"/>
  <c r="T83" i="36"/>
  <c r="K83" i="36"/>
  <c r="V82" i="36"/>
  <c r="U82" i="36"/>
  <c r="T82" i="36"/>
  <c r="K82" i="36"/>
  <c r="V81" i="36"/>
  <c r="U81" i="36"/>
  <c r="T81" i="36"/>
  <c r="W81" i="36" s="1"/>
  <c r="Y81" i="36" s="1"/>
  <c r="K81" i="36"/>
  <c r="V80" i="36"/>
  <c r="U80" i="36"/>
  <c r="T80" i="36"/>
  <c r="K80" i="36"/>
  <c r="V79" i="36"/>
  <c r="U79" i="36"/>
  <c r="T79" i="36"/>
  <c r="K79" i="36"/>
  <c r="V78" i="36"/>
  <c r="U78" i="36"/>
  <c r="T78" i="36"/>
  <c r="K78" i="36"/>
  <c r="V77" i="36"/>
  <c r="U77" i="36"/>
  <c r="T77" i="36"/>
  <c r="W77" i="36" s="1"/>
  <c r="Y77" i="36" s="1"/>
  <c r="K77" i="36"/>
  <c r="V76" i="36"/>
  <c r="U76" i="36"/>
  <c r="T76" i="36"/>
  <c r="K76" i="36"/>
  <c r="V75" i="36"/>
  <c r="U75" i="36"/>
  <c r="T75" i="36"/>
  <c r="W75" i="36" s="1"/>
  <c r="Y75" i="36" s="1"/>
  <c r="K75" i="36"/>
  <c r="V74" i="36"/>
  <c r="V91" i="36" s="1"/>
  <c r="U74" i="36"/>
  <c r="U91" i="36" s="1"/>
  <c r="T74" i="36"/>
  <c r="T91" i="36" s="1"/>
  <c r="K74" i="36"/>
  <c r="J73" i="36"/>
  <c r="V72" i="36"/>
  <c r="U72" i="36"/>
  <c r="T72" i="36"/>
  <c r="K72" i="36"/>
  <c r="V71" i="36"/>
  <c r="U71" i="36"/>
  <c r="T71" i="36"/>
  <c r="K71" i="36"/>
  <c r="V70" i="36"/>
  <c r="V73" i="36" s="1"/>
  <c r="U70" i="36"/>
  <c r="U73" i="36" s="1"/>
  <c r="T70" i="36"/>
  <c r="K70" i="36"/>
  <c r="J69" i="36"/>
  <c r="V68" i="36"/>
  <c r="U68" i="36"/>
  <c r="T68" i="36"/>
  <c r="K68" i="36"/>
  <c r="V67" i="36"/>
  <c r="V69" i="36" s="1"/>
  <c r="U67" i="36"/>
  <c r="U69" i="36" s="1"/>
  <c r="T67" i="36"/>
  <c r="K67" i="36"/>
  <c r="J66" i="36"/>
  <c r="V65" i="36"/>
  <c r="V66" i="36" s="1"/>
  <c r="U65" i="36"/>
  <c r="U66" i="36" s="1"/>
  <c r="T65" i="36"/>
  <c r="T66" i="36" s="1"/>
  <c r="K65" i="36"/>
  <c r="K66" i="36" s="1"/>
  <c r="J64" i="36"/>
  <c r="V63" i="36"/>
  <c r="U63" i="36"/>
  <c r="T63" i="36"/>
  <c r="K63" i="36"/>
  <c r="V62" i="36"/>
  <c r="U62" i="36"/>
  <c r="T62" i="36"/>
  <c r="K62" i="36"/>
  <c r="V61" i="36"/>
  <c r="U61" i="36"/>
  <c r="T61" i="36"/>
  <c r="K61" i="36"/>
  <c r="V60" i="36"/>
  <c r="U60" i="36"/>
  <c r="T60" i="36"/>
  <c r="K60" i="36"/>
  <c r="V59" i="36"/>
  <c r="U59" i="36"/>
  <c r="T59" i="36"/>
  <c r="K59" i="36"/>
  <c r="V58" i="36"/>
  <c r="U58" i="36"/>
  <c r="U64" i="36" s="1"/>
  <c r="T58" i="36"/>
  <c r="T64" i="36" s="1"/>
  <c r="K58" i="36"/>
  <c r="J57" i="36"/>
  <c r="V56" i="36"/>
  <c r="V57" i="36" s="1"/>
  <c r="U56" i="36"/>
  <c r="U57" i="36" s="1"/>
  <c r="T56" i="36"/>
  <c r="K56" i="36"/>
  <c r="K57" i="36" s="1"/>
  <c r="J55" i="36"/>
  <c r="V54" i="36"/>
  <c r="U54" i="36"/>
  <c r="T54" i="36"/>
  <c r="K54" i="36"/>
  <c r="V53" i="36"/>
  <c r="U53" i="36"/>
  <c r="T53" i="36"/>
  <c r="K53" i="36"/>
  <c r="V52" i="36"/>
  <c r="U52" i="36"/>
  <c r="T52" i="36"/>
  <c r="K52" i="36"/>
  <c r="V51" i="36"/>
  <c r="U51" i="36"/>
  <c r="T51" i="36"/>
  <c r="K51" i="36"/>
  <c r="V50" i="36"/>
  <c r="U50" i="36"/>
  <c r="T50" i="36"/>
  <c r="K50" i="36"/>
  <c r="V49" i="36"/>
  <c r="U49" i="36"/>
  <c r="T49" i="36"/>
  <c r="K49" i="36"/>
  <c r="V48" i="36"/>
  <c r="U48" i="36"/>
  <c r="T48" i="36"/>
  <c r="K48" i="36"/>
  <c r="V47" i="36"/>
  <c r="U47" i="36"/>
  <c r="T47" i="36"/>
  <c r="K47" i="36"/>
  <c r="V46" i="36"/>
  <c r="U46" i="36"/>
  <c r="T46" i="36"/>
  <c r="K46" i="36"/>
  <c r="V45" i="36"/>
  <c r="U45" i="36"/>
  <c r="T45" i="36"/>
  <c r="K45" i="36"/>
  <c r="V44" i="36"/>
  <c r="U44" i="36"/>
  <c r="T44" i="36"/>
  <c r="K44" i="36"/>
  <c r="V43" i="36"/>
  <c r="U43" i="36"/>
  <c r="T43" i="36"/>
  <c r="K43" i="36"/>
  <c r="V42" i="36"/>
  <c r="V55" i="36" s="1"/>
  <c r="U42" i="36"/>
  <c r="U55" i="36" s="1"/>
  <c r="T42" i="36"/>
  <c r="T55" i="36" s="1"/>
  <c r="K42" i="36"/>
  <c r="J41" i="36"/>
  <c r="V40" i="36"/>
  <c r="T40" i="36"/>
  <c r="K40" i="36"/>
  <c r="V39" i="36"/>
  <c r="U39" i="36"/>
  <c r="T39" i="36"/>
  <c r="K39" i="36"/>
  <c r="V38" i="36"/>
  <c r="U38" i="36"/>
  <c r="T38" i="36"/>
  <c r="T41" i="36" s="1"/>
  <c r="K38" i="36"/>
  <c r="J37" i="36"/>
  <c r="V36" i="36"/>
  <c r="U36" i="36"/>
  <c r="T36" i="36"/>
  <c r="K36" i="36"/>
  <c r="V35" i="36"/>
  <c r="U35" i="36"/>
  <c r="T35" i="36"/>
  <c r="K35" i="36"/>
  <c r="V34" i="36"/>
  <c r="U34" i="36"/>
  <c r="T34" i="36"/>
  <c r="K34" i="36"/>
  <c r="V33" i="36"/>
  <c r="U33" i="36"/>
  <c r="T33" i="36"/>
  <c r="K33" i="36"/>
  <c r="V32" i="36"/>
  <c r="U32" i="36"/>
  <c r="T32" i="36"/>
  <c r="K32" i="36"/>
  <c r="V31" i="36"/>
  <c r="U31" i="36"/>
  <c r="T31" i="36"/>
  <c r="K31" i="36"/>
  <c r="V30" i="36"/>
  <c r="U30" i="36"/>
  <c r="T30" i="36"/>
  <c r="K30" i="36"/>
  <c r="V29" i="36"/>
  <c r="U29" i="36"/>
  <c r="T29" i="36"/>
  <c r="K29" i="36"/>
  <c r="V28" i="36"/>
  <c r="U28" i="36"/>
  <c r="T28" i="36"/>
  <c r="K28" i="36"/>
  <c r="V27" i="36"/>
  <c r="U27" i="36"/>
  <c r="T27" i="36"/>
  <c r="K27" i="36"/>
  <c r="V26" i="36"/>
  <c r="U26" i="36"/>
  <c r="T26" i="36"/>
  <c r="K26" i="36"/>
  <c r="V25" i="36"/>
  <c r="U25" i="36"/>
  <c r="T25" i="36"/>
  <c r="K25" i="36"/>
  <c r="V24" i="36"/>
  <c r="U24" i="36"/>
  <c r="T24" i="36"/>
  <c r="K24" i="36"/>
  <c r="V23" i="36"/>
  <c r="U23" i="36"/>
  <c r="T23" i="36"/>
  <c r="K23" i="36"/>
  <c r="V22" i="36"/>
  <c r="U22" i="36"/>
  <c r="T22" i="36"/>
  <c r="K22" i="36"/>
  <c r="V21" i="36"/>
  <c r="U21" i="36"/>
  <c r="T21" i="36"/>
  <c r="K21" i="36"/>
  <c r="V20" i="36"/>
  <c r="U20" i="36"/>
  <c r="U37" i="36" s="1"/>
  <c r="T20" i="36"/>
  <c r="K20" i="36"/>
  <c r="J19" i="36"/>
  <c r="V18" i="36"/>
  <c r="U18" i="36"/>
  <c r="T18" i="36"/>
  <c r="K18" i="36"/>
  <c r="V17" i="36"/>
  <c r="V19" i="36" s="1"/>
  <c r="U17" i="36"/>
  <c r="U19" i="36" s="1"/>
  <c r="T17" i="36"/>
  <c r="K17" i="36"/>
  <c r="J16" i="36"/>
  <c r="V15" i="36"/>
  <c r="V16" i="36" s="1"/>
  <c r="U15" i="36"/>
  <c r="U16" i="36" s="1"/>
  <c r="T15" i="36"/>
  <c r="T16" i="36" s="1"/>
  <c r="K15" i="36"/>
  <c r="K16" i="36" s="1"/>
  <c r="W117" i="36" l="1"/>
  <c r="W121" i="36"/>
  <c r="Y121" i="36" s="1"/>
  <c r="W127" i="36"/>
  <c r="Y127" i="36" s="1"/>
  <c r="W129" i="36"/>
  <c r="Y129" i="36" s="1"/>
  <c r="W135" i="36"/>
  <c r="Y135" i="36" s="1"/>
  <c r="W137" i="36"/>
  <c r="Y137" i="36" s="1"/>
  <c r="W143" i="36"/>
  <c r="Y143" i="36" s="1"/>
  <c r="W145" i="36"/>
  <c r="Y145" i="36" s="1"/>
  <c r="W159" i="36"/>
  <c r="Y159" i="36" s="1"/>
  <c r="W161" i="36"/>
  <c r="Y161" i="36" s="1"/>
  <c r="W18" i="36"/>
  <c r="W24" i="36"/>
  <c r="Y24" i="36" s="1"/>
  <c r="W26" i="36"/>
  <c r="Y26" i="36" s="1"/>
  <c r="W32" i="36"/>
  <c r="Y32" i="36" s="1"/>
  <c r="W34" i="36"/>
  <c r="Y34" i="36" s="1"/>
  <c r="W46" i="36"/>
  <c r="X46" i="36" s="1"/>
  <c r="W48" i="36"/>
  <c r="W54" i="36"/>
  <c r="X54" i="36" s="1"/>
  <c r="W56" i="36"/>
  <c r="X56" i="36" s="1"/>
  <c r="X57" i="36" s="1"/>
  <c r="W60" i="36"/>
  <c r="X60" i="36" s="1"/>
  <c r="W176" i="36"/>
  <c r="W177" i="36"/>
  <c r="Y177" i="36" s="1"/>
  <c r="W180" i="36"/>
  <c r="W181" i="36"/>
  <c r="X181" i="36" s="1"/>
  <c r="W182" i="36"/>
  <c r="Y182" i="36" s="1"/>
  <c r="W192" i="36"/>
  <c r="Y192" i="36" s="1"/>
  <c r="W193" i="36"/>
  <c r="W194" i="36"/>
  <c r="Y194" i="36" s="1"/>
  <c r="W195" i="36"/>
  <c r="W196" i="36"/>
  <c r="Y196" i="36" s="1"/>
  <c r="W197" i="36"/>
  <c r="W198" i="36"/>
  <c r="X198" i="36" s="1"/>
  <c r="W199" i="36"/>
  <c r="W200" i="36"/>
  <c r="X200" i="36" s="1"/>
  <c r="W201" i="36"/>
  <c r="W202" i="36"/>
  <c r="X202" i="36" s="1"/>
  <c r="W203" i="36"/>
  <c r="W204" i="36"/>
  <c r="Y204" i="36" s="1"/>
  <c r="W205" i="36"/>
  <c r="W206" i="36"/>
  <c r="Y206" i="36" s="1"/>
  <c r="W207" i="36"/>
  <c r="W208" i="36"/>
  <c r="Y208" i="36" s="1"/>
  <c r="W209" i="36"/>
  <c r="W210" i="36"/>
  <c r="Y210" i="36" s="1"/>
  <c r="W211" i="36"/>
  <c r="W212" i="36"/>
  <c r="X212" i="36" s="1"/>
  <c r="W213" i="36"/>
  <c r="W214" i="36"/>
  <c r="Y214" i="36" s="1"/>
  <c r="W215" i="36"/>
  <c r="W217" i="36"/>
  <c r="Y217" i="36" s="1"/>
  <c r="W218" i="36"/>
  <c r="W219" i="36"/>
  <c r="Y219" i="36" s="1"/>
  <c r="W220" i="36"/>
  <c r="W221" i="36"/>
  <c r="Y221" i="36" s="1"/>
  <c r="U41" i="36"/>
  <c r="W79" i="36"/>
  <c r="Y79" i="36" s="1"/>
  <c r="W21" i="36"/>
  <c r="W27" i="36"/>
  <c r="X27" i="36" s="1"/>
  <c r="W29" i="36"/>
  <c r="W35" i="36"/>
  <c r="X35" i="36" s="1"/>
  <c r="W39" i="36"/>
  <c r="Y39" i="36" s="1"/>
  <c r="W43" i="36"/>
  <c r="Y43" i="36" s="1"/>
  <c r="W45" i="36"/>
  <c r="Y45" i="36" s="1"/>
  <c r="W51" i="36"/>
  <c r="Y51" i="36" s="1"/>
  <c r="W53" i="36"/>
  <c r="Y53" i="36" s="1"/>
  <c r="W63" i="36"/>
  <c r="Y63" i="36" s="1"/>
  <c r="W70" i="36"/>
  <c r="W72" i="36"/>
  <c r="Y72" i="36" s="1"/>
  <c r="W90" i="36"/>
  <c r="W94" i="36"/>
  <c r="Y94" i="36" s="1"/>
  <c r="W96" i="36"/>
  <c r="Y96" i="36" s="1"/>
  <c r="W104" i="36"/>
  <c r="Y104" i="36" s="1"/>
  <c r="W106" i="36"/>
  <c r="Y106" i="36" s="1"/>
  <c r="W114" i="36"/>
  <c r="Y114" i="36" s="1"/>
  <c r="W116" i="36"/>
  <c r="Y116" i="36" s="1"/>
  <c r="W122" i="36"/>
  <c r="X122" i="36" s="1"/>
  <c r="W124" i="36"/>
  <c r="W130" i="36"/>
  <c r="X130" i="36" s="1"/>
  <c r="W132" i="36"/>
  <c r="W138" i="36"/>
  <c r="X138" i="36" s="1"/>
  <c r="W148" i="36"/>
  <c r="W152" i="36"/>
  <c r="Y152" i="36" s="1"/>
  <c r="W154" i="36"/>
  <c r="W156" i="36"/>
  <c r="X156" i="36" s="1"/>
  <c r="W162" i="36"/>
  <c r="K69" i="36"/>
  <c r="W68" i="36"/>
  <c r="W71" i="36"/>
  <c r="X71" i="36" s="1"/>
  <c r="K91" i="36"/>
  <c r="W76" i="36"/>
  <c r="X76" i="36" s="1"/>
  <c r="X77" i="36"/>
  <c r="W82" i="36"/>
  <c r="X82" i="36" s="1"/>
  <c r="W84" i="36"/>
  <c r="X84" i="36" s="1"/>
  <c r="W97" i="36"/>
  <c r="Y97" i="36" s="1"/>
  <c r="W100" i="36"/>
  <c r="X100" i="36" s="1"/>
  <c r="W102" i="36"/>
  <c r="X102" i="36" s="1"/>
  <c r="W103" i="36"/>
  <c r="X103" i="36" s="1"/>
  <c r="W105" i="36"/>
  <c r="Y105" i="36" s="1"/>
  <c r="X106" i="36"/>
  <c r="T107" i="36"/>
  <c r="W112" i="36"/>
  <c r="X112" i="36" s="1"/>
  <c r="W113" i="36"/>
  <c r="Y113" i="36" s="1"/>
  <c r="W115" i="36"/>
  <c r="Y115" i="36" s="1"/>
  <c r="X116" i="36"/>
  <c r="W118" i="36"/>
  <c r="Y118" i="36" s="1"/>
  <c r="K163" i="36"/>
  <c r="W123" i="36"/>
  <c r="Y123" i="36" s="1"/>
  <c r="W125" i="36"/>
  <c r="W126" i="36"/>
  <c r="X126" i="36" s="1"/>
  <c r="W128" i="36"/>
  <c r="Y128" i="36" s="1"/>
  <c r="W131" i="36"/>
  <c r="Y131" i="36" s="1"/>
  <c r="W133" i="36"/>
  <c r="W134" i="36"/>
  <c r="Y134" i="36" s="1"/>
  <c r="W136" i="36"/>
  <c r="X137" i="36"/>
  <c r="W139" i="36"/>
  <c r="Y139" i="36" s="1"/>
  <c r="W141" i="36"/>
  <c r="W142" i="36"/>
  <c r="W144" i="36"/>
  <c r="Y144" i="36" s="1"/>
  <c r="W147" i="36"/>
  <c r="Y147" i="36" s="1"/>
  <c r="W149" i="36"/>
  <c r="W150" i="36"/>
  <c r="Y150" i="36" s="1"/>
  <c r="W155" i="36"/>
  <c r="Y155" i="36" s="1"/>
  <c r="W157" i="36"/>
  <c r="W158" i="36"/>
  <c r="Y158" i="36" s="1"/>
  <c r="W160" i="36"/>
  <c r="Y160" i="36" s="1"/>
  <c r="W165" i="36"/>
  <c r="Y165" i="36" s="1"/>
  <c r="W167" i="36"/>
  <c r="X168" i="36" s="1"/>
  <c r="X173" i="36"/>
  <c r="W190" i="36"/>
  <c r="W191" i="36"/>
  <c r="Y191" i="36" s="1"/>
  <c r="K19" i="36"/>
  <c r="V41" i="36"/>
  <c r="W20" i="36"/>
  <c r="V37" i="36"/>
  <c r="W22" i="36"/>
  <c r="W23" i="36"/>
  <c r="X23" i="36" s="1"/>
  <c r="W25" i="36"/>
  <c r="X26" i="36"/>
  <c r="W28" i="36"/>
  <c r="Y28" i="36" s="1"/>
  <c r="W30" i="36"/>
  <c r="W31" i="36"/>
  <c r="W33" i="36"/>
  <c r="X33" i="36" s="1"/>
  <c r="X34" i="36"/>
  <c r="W36" i="36"/>
  <c r="Y36" i="36" s="1"/>
  <c r="K41" i="36"/>
  <c r="X39" i="36"/>
  <c r="W40" i="36"/>
  <c r="Y40" i="36" s="1"/>
  <c r="K55" i="36"/>
  <c r="W44" i="36"/>
  <c r="X45" i="36"/>
  <c r="W47" i="36"/>
  <c r="Y47" i="36" s="1"/>
  <c r="W49" i="36"/>
  <c r="W50" i="36"/>
  <c r="W52" i="36"/>
  <c r="X52" i="36" s="1"/>
  <c r="X53" i="36"/>
  <c r="T57" i="36"/>
  <c r="W59" i="36"/>
  <c r="Y59" i="36" s="1"/>
  <c r="V64" i="36"/>
  <c r="W61" i="36"/>
  <c r="W62" i="36"/>
  <c r="X62" i="36" s="1"/>
  <c r="W78" i="36"/>
  <c r="W80" i="36"/>
  <c r="X80" i="36" s="1"/>
  <c r="X81" i="36"/>
  <c r="W83" i="36"/>
  <c r="Y83" i="36" s="1"/>
  <c r="W85" i="36"/>
  <c r="W86" i="36"/>
  <c r="X86" i="36" s="1"/>
  <c r="W88" i="36"/>
  <c r="X89" i="36"/>
  <c r="W93" i="36"/>
  <c r="K98" i="36"/>
  <c r="W95" i="36"/>
  <c r="X96" i="36"/>
  <c r="V119" i="36"/>
  <c r="W140" i="36"/>
  <c r="X140" i="36" s="1"/>
  <c r="W146" i="36"/>
  <c r="W151" i="36"/>
  <c r="Y151" i="36" s="1"/>
  <c r="W153" i="36"/>
  <c r="W174" i="36"/>
  <c r="X174" i="36" s="1"/>
  <c r="W175" i="36"/>
  <c r="X177" i="36"/>
  <c r="W178" i="36"/>
  <c r="W179" i="36"/>
  <c r="X182" i="36"/>
  <c r="W216" i="36"/>
  <c r="Y216" i="36" s="1"/>
  <c r="X18" i="36"/>
  <c r="Y18" i="36"/>
  <c r="X21" i="36"/>
  <c r="Y21" i="36"/>
  <c r="X29" i="36"/>
  <c r="Y29" i="36"/>
  <c r="Y35" i="36"/>
  <c r="X48" i="36"/>
  <c r="Y48" i="36"/>
  <c r="Y54" i="36"/>
  <c r="X68" i="36"/>
  <c r="Y68" i="36"/>
  <c r="Y71" i="36"/>
  <c r="Y76" i="36"/>
  <c r="Y82" i="36"/>
  <c r="Y84" i="36"/>
  <c r="X90" i="36"/>
  <c r="Y90" i="36"/>
  <c r="X97" i="36"/>
  <c r="Y100" i="36"/>
  <c r="Y103" i="36"/>
  <c r="X105" i="36"/>
  <c r="Y23" i="36"/>
  <c r="X25" i="36"/>
  <c r="Y25" i="36"/>
  <c r="X31" i="36"/>
  <c r="Y31" i="36"/>
  <c r="X44" i="36"/>
  <c r="Y44" i="36"/>
  <c r="X50" i="36"/>
  <c r="Y50" i="36"/>
  <c r="Y52" i="36"/>
  <c r="X78" i="36"/>
  <c r="Y78" i="36"/>
  <c r="Y80" i="36"/>
  <c r="X88" i="36"/>
  <c r="Y88" i="36"/>
  <c r="X93" i="36"/>
  <c r="Y93" i="36"/>
  <c r="X95" i="36"/>
  <c r="Y95" i="36"/>
  <c r="W15" i="36"/>
  <c r="X15" i="36" s="1"/>
  <c r="T19" i="36"/>
  <c r="W17" i="36"/>
  <c r="Y20" i="36"/>
  <c r="W38" i="36"/>
  <c r="X40" i="36"/>
  <c r="W65" i="36"/>
  <c r="T69" i="36"/>
  <c r="W67" i="36"/>
  <c r="Y70" i="36"/>
  <c r="Y73" i="36" s="1"/>
  <c r="T73" i="36"/>
  <c r="X113" i="36"/>
  <c r="X115" i="36"/>
  <c r="Y126" i="36"/>
  <c r="X128" i="36"/>
  <c r="X134" i="36"/>
  <c r="X136" i="36"/>
  <c r="Y136" i="36"/>
  <c r="X142" i="36"/>
  <c r="Y142" i="36"/>
  <c r="X150" i="36"/>
  <c r="X158" i="36"/>
  <c r="X160" i="36"/>
  <c r="X176" i="36"/>
  <c r="Y176" i="36"/>
  <c r="X180" i="36"/>
  <c r="Y180" i="36"/>
  <c r="Y181" i="36"/>
  <c r="X183" i="36"/>
  <c r="Y183" i="36"/>
  <c r="X185" i="36"/>
  <c r="Y185" i="36"/>
  <c r="X186" i="36"/>
  <c r="Y186" i="36"/>
  <c r="X187" i="36"/>
  <c r="Y187" i="36"/>
  <c r="X188" i="36"/>
  <c r="Y188" i="36"/>
  <c r="X190" i="36"/>
  <c r="Y190" i="36"/>
  <c r="K37" i="36"/>
  <c r="X20" i="36"/>
  <c r="X28" i="36"/>
  <c r="X36" i="36"/>
  <c r="T37" i="36"/>
  <c r="W42" i="36"/>
  <c r="X47" i="36"/>
  <c r="W57" i="36"/>
  <c r="Y56" i="36"/>
  <c r="Y57" i="36" s="1"/>
  <c r="K64" i="36"/>
  <c r="W58" i="36"/>
  <c r="X59" i="36"/>
  <c r="K73" i="36"/>
  <c r="X70" i="36"/>
  <c r="W74" i="36"/>
  <c r="X75" i="36"/>
  <c r="X87" i="36"/>
  <c r="T98" i="36"/>
  <c r="W92" i="36"/>
  <c r="V98" i="36"/>
  <c r="X94" i="36"/>
  <c r="T101" i="36"/>
  <c r="W99" i="36"/>
  <c r="V107" i="36"/>
  <c r="X117" i="36"/>
  <c r="Y117" i="36"/>
  <c r="Y122" i="36"/>
  <c r="X124" i="36"/>
  <c r="Y124" i="36"/>
  <c r="X132" i="36"/>
  <c r="Y132" i="36"/>
  <c r="Y138" i="36"/>
  <c r="X146" i="36"/>
  <c r="Y146" i="36"/>
  <c r="X148" i="36"/>
  <c r="Y148" i="36"/>
  <c r="X154" i="36"/>
  <c r="Y154" i="36"/>
  <c r="Y156" i="36"/>
  <c r="X162" i="36"/>
  <c r="Y162" i="36"/>
  <c r="X178" i="36"/>
  <c r="Y178" i="36"/>
  <c r="X193" i="36"/>
  <c r="Y193" i="36"/>
  <c r="X195" i="36"/>
  <c r="Y195" i="36"/>
  <c r="Y198" i="36"/>
  <c r="X201" i="36"/>
  <c r="Y201" i="36"/>
  <c r="Y202" i="36"/>
  <c r="X203" i="36"/>
  <c r="Y203" i="36"/>
  <c r="X205" i="36"/>
  <c r="Y205" i="36"/>
  <c r="X213" i="36"/>
  <c r="Y213" i="36"/>
  <c r="X215" i="36"/>
  <c r="Y215" i="36"/>
  <c r="W108" i="36"/>
  <c r="W120" i="36"/>
  <c r="Y184" i="36"/>
  <c r="X184" i="36"/>
  <c r="X192" i="36"/>
  <c r="X196" i="36"/>
  <c r="X206" i="36"/>
  <c r="X210" i="36"/>
  <c r="X216" i="36"/>
  <c r="Y218" i="36"/>
  <c r="X218" i="36"/>
  <c r="Y220" i="36"/>
  <c r="X220" i="36"/>
  <c r="W110" i="36"/>
  <c r="W119" i="36"/>
  <c r="T119" i="36"/>
  <c r="V163" i="36"/>
  <c r="X123" i="36"/>
  <c r="X127" i="36"/>
  <c r="X131" i="36"/>
  <c r="X135" i="36"/>
  <c r="X139" i="36"/>
  <c r="X143" i="36"/>
  <c r="X147" i="36"/>
  <c r="X159" i="36"/>
  <c r="T166" i="36"/>
  <c r="W164" i="36"/>
  <c r="W168" i="36"/>
  <c r="Y167" i="36"/>
  <c r="Y168" i="36" s="1"/>
  <c r="W169" i="36"/>
  <c r="Y189" i="36"/>
  <c r="X189" i="36"/>
  <c r="Y197" i="36"/>
  <c r="X197" i="36"/>
  <c r="Y199" i="36"/>
  <c r="X199" i="36"/>
  <c r="Y207" i="36"/>
  <c r="X207" i="36"/>
  <c r="Y209" i="36"/>
  <c r="X209" i="36"/>
  <c r="Y211" i="36"/>
  <c r="X211" i="36"/>
  <c r="X217" i="36"/>
  <c r="X221" i="36"/>
  <c r="U22" i="39"/>
  <c r="T22" i="39"/>
  <c r="U21" i="39"/>
  <c r="T21" i="39"/>
  <c r="U13" i="39"/>
  <c r="T13" i="39"/>
  <c r="X219" i="36" l="1"/>
  <c r="X155" i="36"/>
  <c r="X114" i="36"/>
  <c r="X214" i="36"/>
  <c r="X208" i="36"/>
  <c r="X204" i="36"/>
  <c r="X194" i="36"/>
  <c r="Y212" i="36"/>
  <c r="Y200" i="36"/>
  <c r="Y174" i="36"/>
  <c r="Y140" i="36"/>
  <c r="Y130" i="36"/>
  <c r="X104" i="36"/>
  <c r="Y102" i="36"/>
  <c r="Y107" i="36" s="1"/>
  <c r="X79" i="36"/>
  <c r="X152" i="36"/>
  <c r="X144" i="36"/>
  <c r="W37" i="36"/>
  <c r="Y86" i="36"/>
  <c r="Y62" i="36"/>
  <c r="Y33" i="36"/>
  <c r="Y60" i="36"/>
  <c r="Y46" i="36"/>
  <c r="Y27" i="36"/>
  <c r="X121" i="36"/>
  <c r="X107" i="36"/>
  <c r="X151" i="36"/>
  <c r="X118" i="36"/>
  <c r="Y112" i="36"/>
  <c r="Y119" i="36" s="1"/>
  <c r="W107" i="36"/>
  <c r="X83" i="36"/>
  <c r="X63" i="36"/>
  <c r="X51" i="36"/>
  <c r="X43" i="36"/>
  <c r="X32" i="36"/>
  <c r="X24" i="36"/>
  <c r="W73" i="36"/>
  <c r="X161" i="36"/>
  <c r="X145" i="36"/>
  <c r="X129" i="36"/>
  <c r="X72" i="36"/>
  <c r="X73" i="36" s="1"/>
  <c r="Y175" i="36"/>
  <c r="Y222" i="36" s="1"/>
  <c r="X175" i="36"/>
  <c r="Y153" i="36"/>
  <c r="X153" i="36"/>
  <c r="Y85" i="36"/>
  <c r="X85" i="36"/>
  <c r="Y61" i="36"/>
  <c r="X61" i="36"/>
  <c r="Y22" i="36"/>
  <c r="X22" i="36"/>
  <c r="Y157" i="36"/>
  <c r="X157" i="36"/>
  <c r="Y141" i="36"/>
  <c r="X141" i="36"/>
  <c r="Y125" i="36"/>
  <c r="X125" i="36"/>
  <c r="X119" i="36"/>
  <c r="Y179" i="36"/>
  <c r="X179" i="36"/>
  <c r="Y49" i="36"/>
  <c r="X49" i="36"/>
  <c r="Y30" i="36"/>
  <c r="X30" i="36"/>
  <c r="X37" i="36" s="1"/>
  <c r="Y149" i="36"/>
  <c r="X149" i="36"/>
  <c r="Y133" i="36"/>
  <c r="X133" i="36"/>
  <c r="Y164" i="36"/>
  <c r="Y166" i="36" s="1"/>
  <c r="W166" i="36"/>
  <c r="X166" i="36"/>
  <c r="X110" i="36"/>
  <c r="X111" i="36" s="1"/>
  <c r="W111" i="36"/>
  <c r="Y110" i="36"/>
  <c r="Y111" i="36" s="1"/>
  <c r="Y99" i="36"/>
  <c r="Y101" i="36" s="1"/>
  <c r="W101" i="36"/>
  <c r="X99" i="36"/>
  <c r="X101" i="36" s="1"/>
  <c r="Y92" i="36"/>
  <c r="Y98" i="36" s="1"/>
  <c r="W98" i="36"/>
  <c r="X92" i="36"/>
  <c r="X98" i="36" s="1"/>
  <c r="X74" i="36"/>
  <c r="W91" i="36"/>
  <c r="Y74" i="36"/>
  <c r="X42" i="36"/>
  <c r="X55" i="36" s="1"/>
  <c r="W55" i="36"/>
  <c r="Y42" i="36"/>
  <c r="Y55" i="36" s="1"/>
  <c r="Y67" i="36"/>
  <c r="Y69" i="36" s="1"/>
  <c r="W69" i="36"/>
  <c r="X67" i="36"/>
  <c r="X69" i="36" s="1"/>
  <c r="X66" i="36"/>
  <c r="W66" i="36"/>
  <c r="Y65" i="36"/>
  <c r="Y66" i="36" s="1"/>
  <c r="W41" i="36"/>
  <c r="X38" i="36"/>
  <c r="X41" i="36" s="1"/>
  <c r="Y38" i="36"/>
  <c r="Y41" i="36" s="1"/>
  <c r="X169" i="36"/>
  <c r="X170" i="36" s="1"/>
  <c r="W170" i="36"/>
  <c r="Y169" i="36"/>
  <c r="Y170" i="36" s="1"/>
  <c r="X120" i="36"/>
  <c r="Y120" i="36"/>
  <c r="W163" i="36"/>
  <c r="X108" i="36"/>
  <c r="X109" i="36" s="1"/>
  <c r="W109" i="36"/>
  <c r="Y108" i="36"/>
  <c r="Y109" i="36" s="1"/>
  <c r="W64" i="36"/>
  <c r="X58" i="36"/>
  <c r="X64" i="36" s="1"/>
  <c r="Y58" i="36"/>
  <c r="Y37" i="36"/>
  <c r="Y17" i="36"/>
  <c r="Y19" i="36" s="1"/>
  <c r="W19" i="36"/>
  <c r="X17" i="36"/>
  <c r="X19" i="36" s="1"/>
  <c r="X16" i="36"/>
  <c r="W16" i="36"/>
  <c r="Y15" i="36"/>
  <c r="Y16" i="36" s="1"/>
  <c r="Q17" i="37"/>
  <c r="P17" i="37"/>
  <c r="Q15" i="37"/>
  <c r="Q16" i="37" s="1"/>
  <c r="P15" i="37"/>
  <c r="P16" i="37" s="1"/>
  <c r="Q13" i="37"/>
  <c r="Q14" i="37" s="1"/>
  <c r="P13" i="37"/>
  <c r="P14" i="37" s="1"/>
  <c r="N14" i="37"/>
  <c r="O14" i="37"/>
  <c r="N15" i="37"/>
  <c r="O15" i="37"/>
  <c r="N16" i="37"/>
  <c r="O16" i="37"/>
  <c r="O13" i="37"/>
  <c r="N13" i="37"/>
  <c r="J16" i="37"/>
  <c r="K15" i="37"/>
  <c r="K16" i="37" s="1"/>
  <c r="J14" i="37"/>
  <c r="K13" i="37"/>
  <c r="K14" i="37" s="1"/>
  <c r="X91" i="36" l="1"/>
  <c r="X222" i="36"/>
  <c r="X163" i="36"/>
  <c r="X171" i="36" s="1"/>
  <c r="Y64" i="36"/>
  <c r="Y163" i="36"/>
  <c r="Y91" i="36"/>
  <c r="U32" i="46"/>
  <c r="T32" i="46"/>
  <c r="U31" i="46"/>
  <c r="T31" i="46"/>
  <c r="U30" i="46"/>
  <c r="T30" i="46"/>
  <c r="U29" i="46"/>
  <c r="T29" i="46"/>
  <c r="U28" i="46"/>
  <c r="T28" i="46"/>
  <c r="U27" i="46"/>
  <c r="T27" i="46"/>
  <c r="U26" i="46"/>
  <c r="T26" i="46"/>
  <c r="U25" i="46"/>
  <c r="T25" i="46"/>
  <c r="U24" i="46"/>
  <c r="T24" i="46"/>
  <c r="U23" i="46"/>
  <c r="T23" i="46"/>
  <c r="U22" i="46"/>
  <c r="T22" i="46"/>
  <c r="U21" i="46"/>
  <c r="T21" i="46"/>
  <c r="U20" i="46"/>
  <c r="T20" i="46"/>
  <c r="U19" i="46"/>
  <c r="T19" i="46"/>
  <c r="U18" i="46"/>
  <c r="T18" i="46"/>
  <c r="U17" i="46"/>
  <c r="T17" i="46"/>
  <c r="U16" i="46"/>
  <c r="T16" i="46"/>
  <c r="U15" i="46"/>
  <c r="T15" i="46"/>
  <c r="U14" i="46"/>
  <c r="T14" i="46"/>
  <c r="U13" i="46"/>
  <c r="T13" i="46"/>
  <c r="U12" i="46"/>
  <c r="T12" i="46"/>
  <c r="U11" i="46"/>
  <c r="T11" i="46"/>
  <c r="U10" i="46"/>
  <c r="T10" i="46"/>
  <c r="U9" i="46"/>
  <c r="T9" i="46"/>
  <c r="Y171" i="36" l="1"/>
  <c r="Y223" i="36" s="1"/>
  <c r="X223" i="36"/>
  <c r="S15" i="39"/>
  <c r="O15" i="39"/>
  <c r="L14" i="35" l="1"/>
  <c r="L12" i="35"/>
  <c r="O14" i="35"/>
  <c r="Q14" i="35" l="1"/>
  <c r="P14" i="35"/>
  <c r="O12" i="35" l="1"/>
  <c r="Q12" i="35" l="1"/>
  <c r="P12" i="35"/>
</calcChain>
</file>

<file path=xl/sharedStrings.xml><?xml version="1.0" encoding="utf-8"?>
<sst xmlns="http://schemas.openxmlformats.org/spreadsheetml/2006/main" count="1482" uniqueCount="314">
  <si>
    <t>№ по ред</t>
  </si>
  <si>
    <t>мярка</t>
  </si>
  <si>
    <t>партида</t>
  </si>
  <si>
    <t>завод</t>
  </si>
  <si>
    <t>ВСИЧКО</t>
  </si>
  <si>
    <t>Метал на гилзата</t>
  </si>
  <si>
    <t>Вид на взривателя</t>
  </si>
  <si>
    <t>Нето тегло на 1 БП (кг.)</t>
  </si>
  <si>
    <t>Забележка</t>
  </si>
  <si>
    <t>Бруто тегло (тона)</t>
  </si>
  <si>
    <t>Нето тегло (тона)</t>
  </si>
  <si>
    <t>Приведени в СВ</t>
  </si>
  <si>
    <t>Нехерметични</t>
  </si>
  <si>
    <t>количество БП</t>
  </si>
  <si>
    <t>к-я 1</t>
  </si>
  <si>
    <t>к-я 2</t>
  </si>
  <si>
    <t>к-я 3</t>
  </si>
  <si>
    <t>Всичко</t>
  </si>
  <si>
    <t>ДОПЪЛНЕНИЕ</t>
  </si>
  <si>
    <t>КОМАНДВАНЕ ЗА ЛОГИСТИЧНА ПОДДРЪЖКА</t>
  </si>
  <si>
    <t>1</t>
  </si>
  <si>
    <t>бр.</t>
  </si>
  <si>
    <t>стомана</t>
  </si>
  <si>
    <t>Всичко:</t>
  </si>
  <si>
    <t>00</t>
  </si>
  <si>
    <t>месинг</t>
  </si>
  <si>
    <t>7,62 мм патрон обр. 908/30 г. с лек куршум обр. 908 г.</t>
  </si>
  <si>
    <t>7,62 мм патрон обр. 1908/30г. с куршум със стоманен сърдечник</t>
  </si>
  <si>
    <t>12,7 мм патрон с бронeбойно запалителен  куршум  Б-32</t>
  </si>
  <si>
    <t>12,7 мм патрон с бронeбойно запалителен трасиращ куршум БЗТ</t>
  </si>
  <si>
    <t>2</t>
  </si>
  <si>
    <t>всичко</t>
  </si>
  <si>
    <t>Наименование</t>
  </si>
  <si>
    <t>Мярка</t>
  </si>
  <si>
    <t>Партида</t>
  </si>
  <si>
    <t>Година</t>
  </si>
  <si>
    <t>Завод</t>
  </si>
  <si>
    <t>ВОЕННОМОРСКИ СИЛИ</t>
  </si>
  <si>
    <t>Морски БП по чл. 86, ал. 2, т. 1, буква "а"</t>
  </si>
  <si>
    <t>01</t>
  </si>
  <si>
    <t>7,62 мм патрон обр. 1943г. с куршум със стоманен сърдечник</t>
  </si>
  <si>
    <t>СБ1</t>
  </si>
  <si>
    <t>СБ2</t>
  </si>
  <si>
    <t>РАЗДЕЛ I - "ЗА ТЪРГОВСКА РЕАЛИЗАЦИЯ"</t>
  </si>
  <si>
    <t xml:space="preserve">ЕМК-Наименование </t>
  </si>
  <si>
    <t>година</t>
  </si>
  <si>
    <t>метал на гилзата</t>
  </si>
  <si>
    <t>вид на взривателя</t>
  </si>
  <si>
    <t>от всичкото количество</t>
  </si>
  <si>
    <t>за ед. опаковка</t>
  </si>
  <si>
    <t>нето тегло на БП /кг./</t>
  </si>
  <si>
    <t>количества по кат.</t>
  </si>
  <si>
    <t>кат.1</t>
  </si>
  <si>
    <t>кат.2</t>
  </si>
  <si>
    <t>кат.3</t>
  </si>
  <si>
    <t>бруто тегло /т/</t>
  </si>
  <si>
    <t>нето тегло /т/</t>
  </si>
  <si>
    <t>приведено в СВ</t>
  </si>
  <si>
    <t>Нехерметично</t>
  </si>
  <si>
    <t>бруто тегло /кг./</t>
  </si>
  <si>
    <t>5</t>
  </si>
  <si>
    <t>№ по ЕСН и ИС "Логистика на БА"</t>
  </si>
  <si>
    <t>51.1826</t>
  </si>
  <si>
    <t>89</t>
  </si>
  <si>
    <t>7,62 мм патрон обр. 1943г. с трасиращ куршум Т-45</t>
  </si>
  <si>
    <t>40 мм изстрел ВОГ-25 с осколъчна граната</t>
  </si>
  <si>
    <t>23 мм изстрел с БЗТ снаряд</t>
  </si>
  <si>
    <t>02</t>
  </si>
  <si>
    <t>№ 
по
ред</t>
  </si>
  <si>
    <t>№ по 
ЕНС в ИС "Логистика на БА"</t>
  </si>
  <si>
    <t xml:space="preserve">година </t>
  </si>
  <si>
    <t>24850-ЗМЕЙОВО</t>
  </si>
  <si>
    <t>От всичкото количество</t>
  </si>
  <si>
    <t>За единична опаковка (сандък)</t>
  </si>
  <si>
    <t>Количество 
по категории и всичко</t>
  </si>
  <si>
    <t>бруто тегло 
(кг.)</t>
  </si>
  <si>
    <t>количество 
БП</t>
  </si>
  <si>
    <t xml:space="preserve">Наименование </t>
  </si>
  <si>
    <t>Бруто</t>
  </si>
  <si>
    <t>Нето</t>
  </si>
  <si>
    <t>тегло</t>
  </si>
  <si>
    <t>(тона)</t>
  </si>
  <si>
    <t>Раздел І -"ЗА ТЪРГОВСКА РЕАЛИЗАЦИЯ"</t>
  </si>
  <si>
    <t>1. Инженерни БП по чл.86, ал.2, т.1, буква "а"</t>
  </si>
  <si>
    <t>52.000000117</t>
  </si>
  <si>
    <t>Мина със закъснително действие МЗД-60</t>
  </si>
  <si>
    <t xml:space="preserve"> Всичко:</t>
  </si>
  <si>
    <t>-</t>
  </si>
  <si>
    <t>32020-Варна</t>
  </si>
  <si>
    <t>57.937</t>
  </si>
  <si>
    <t>Взривател АВК Д/У</t>
  </si>
  <si>
    <t>45</t>
  </si>
  <si>
    <t>12</t>
  </si>
  <si>
    <r>
      <t>№</t>
    </r>
    <r>
      <rPr>
        <b/>
        <sz val="9"/>
        <rFont val="Times New Roman"/>
        <family val="1"/>
        <charset val="204"/>
      </rPr>
      <t xml:space="preserve"> по ЕСН и ИС "Логистика на БА"</t>
    </r>
  </si>
  <si>
    <t>№ по ЕНС в ИС „Логистика" на БА</t>
  </si>
  <si>
    <t>военно формирование              26030 - Безмер</t>
  </si>
  <si>
    <t>Нето тегло на 1 БП (кг)</t>
  </si>
  <si>
    <t>количества по категории и всичко</t>
  </si>
  <si>
    <t>Бруто тегло (кг)</t>
  </si>
  <si>
    <t>Количество БП</t>
  </si>
  <si>
    <t>ВОЕННОВЪЗДУШНИ СИЛИ</t>
  </si>
  <si>
    <t>АСП</t>
  </si>
  <si>
    <t>Ракета авиационна неуправляема НАР С-5КО</t>
  </si>
  <si>
    <t>90</t>
  </si>
  <si>
    <t xml:space="preserve">– </t>
  </si>
  <si>
    <t>84</t>
  </si>
  <si>
    <t xml:space="preserve">Боеприпаси по чл.86, ал.2, т.1, буква "а" </t>
  </si>
  <si>
    <t>СУХОПЪТНИ ВОЙСКИ</t>
  </si>
  <si>
    <t xml:space="preserve">НАИМЕНОВАНИЕ </t>
  </si>
  <si>
    <t>Записан ред:</t>
  </si>
  <si>
    <t>1.5</t>
  </si>
  <si>
    <t>Се изменя на ред:</t>
  </si>
  <si>
    <t>79</t>
  </si>
  <si>
    <t>ИЗМЕНЕНИЕ</t>
  </si>
  <si>
    <t>в раздел I "За търговска реализация" на Списък № 7  с рег. № 30-10-253/29.01.2025 г. за изменение и допълнение на „Списък на излишните за Българската армия и структурите на пряко подчинение на министъра на отбраната, които не са самостоятелни юридически лица, оръжия, боеприпаси, взривни вещества и пиротехнически изделия, подлежащи на снемане от употреба към 01.01.2022 г.“ с рег. № 30-10-193/28.03.2022 г.</t>
  </si>
  <si>
    <t>24490-Асеновград</t>
  </si>
  <si>
    <t>54140-Стара Загора</t>
  </si>
  <si>
    <t>Класически боеприпаси по чл. 86, ал. 2, т. 1, буква "а"</t>
  </si>
  <si>
    <t>51.1754</t>
  </si>
  <si>
    <t>5,6 мм спортен патрон с метална гилза флоберов къс</t>
  </si>
  <si>
    <t>Г49</t>
  </si>
  <si>
    <t>V</t>
  </si>
  <si>
    <t>51.1758</t>
  </si>
  <si>
    <t>5,6 мм спортен патрон с метална гилза флоберов дълъг</t>
  </si>
  <si>
    <t>П75</t>
  </si>
  <si>
    <t>III</t>
  </si>
  <si>
    <t>73</t>
  </si>
  <si>
    <t>7,65 мм патрони за обикновен пистолет</t>
  </si>
  <si>
    <t>51.1861</t>
  </si>
  <si>
    <t xml:space="preserve">8 мм "S" патрон </t>
  </si>
  <si>
    <t>Учебни боеприпаси</t>
  </si>
  <si>
    <t>52.195</t>
  </si>
  <si>
    <t>Капсул детонатор КД № 8 учебен</t>
  </si>
  <si>
    <t>152 мм ОФ изстрели разрез в сандък</t>
  </si>
  <si>
    <t>122 мм учебни снаряди за БМ-21 в сандък</t>
  </si>
  <si>
    <t xml:space="preserve">122 мм учебни снаряди за БМ-21 </t>
  </si>
  <si>
    <t xml:space="preserve">122 мм учебно тренировъчни изстрели инертни за БМ-21 </t>
  </si>
  <si>
    <t xml:space="preserve">122 мм учебно тренировъчни изстрели за БМ-21 </t>
  </si>
  <si>
    <t>РАЗДЕЛ І – "ЗА ТЪРГОВСКА РЕАЛИЗАЦИЯ"</t>
  </si>
  <si>
    <t>военно формирование              32040 - Крумово</t>
  </si>
  <si>
    <t>50.16</t>
  </si>
  <si>
    <t>83</t>
  </si>
  <si>
    <t>3</t>
  </si>
  <si>
    <t>22</t>
  </si>
  <si>
    <t>40</t>
  </si>
  <si>
    <t>86</t>
  </si>
  <si>
    <t>18</t>
  </si>
  <si>
    <t>29</t>
  </si>
  <si>
    <t>4</t>
  </si>
  <si>
    <t>39</t>
  </si>
  <si>
    <t>85</t>
  </si>
  <si>
    <t>81</t>
  </si>
  <si>
    <t>Ракета авиационна неуправляема НАР С-5М</t>
  </si>
  <si>
    <t>78</t>
  </si>
  <si>
    <t>7</t>
  </si>
  <si>
    <t>77</t>
  </si>
  <si>
    <t>11</t>
  </si>
  <si>
    <t>Ракета авиационна неуправляема НАР С-5К</t>
  </si>
  <si>
    <t>14</t>
  </si>
  <si>
    <t>80</t>
  </si>
  <si>
    <t>15</t>
  </si>
  <si>
    <t>6</t>
  </si>
  <si>
    <t>25</t>
  </si>
  <si>
    <t>50.17</t>
  </si>
  <si>
    <t>Ракета авиационна неуправляема НАР С-5КП</t>
  </si>
  <si>
    <t>50.61</t>
  </si>
  <si>
    <t>ПТУР 9М17П "Фаланга"</t>
  </si>
  <si>
    <t xml:space="preserve">РАЗДЕЛ І -                                                                              "За търговска реализация" </t>
  </si>
  <si>
    <t>В</t>
  </si>
  <si>
    <t xml:space="preserve"> заводски №В300К, №В301К, №В344К, №В349К и №В353К.</t>
  </si>
  <si>
    <t>С</t>
  </si>
  <si>
    <t>заводски №С347К, №С401К, №С416К, №С420К, №С421К, №С422К, №С425К, №С426К, №С427К, №С428К, №С430К, №С432К, №С434К, №С436К, №С437К, №С438К, №С442К и №С446К.</t>
  </si>
  <si>
    <t>всичко:</t>
  </si>
  <si>
    <t>52.000000116</t>
  </si>
  <si>
    <t>Мина със закъснително действие МЗД-10</t>
  </si>
  <si>
    <t>№ по 
ЕНС в ИС 
"Алгос"</t>
  </si>
  <si>
    <t>22700-КОСТЕНЕЦ</t>
  </si>
  <si>
    <t>24480-ЛОВЕЧ</t>
  </si>
  <si>
    <t>22680-КАРЛОВО</t>
  </si>
  <si>
    <t>1. Класически БП по чл.86, ал.2, т.1, буква "а"</t>
  </si>
  <si>
    <t>Боеприпаси трета категория</t>
  </si>
  <si>
    <t>51.000001798</t>
  </si>
  <si>
    <t>51.000001796</t>
  </si>
  <si>
    <t>51.000001783</t>
  </si>
  <si>
    <t>М67</t>
  </si>
  <si>
    <t>С10</t>
  </si>
  <si>
    <t>К12</t>
  </si>
  <si>
    <t>К17</t>
  </si>
  <si>
    <t>К37</t>
  </si>
  <si>
    <t>К41</t>
  </si>
  <si>
    <t>К42</t>
  </si>
  <si>
    <t>К58</t>
  </si>
  <si>
    <t>К59</t>
  </si>
  <si>
    <t>К62</t>
  </si>
  <si>
    <t>И06</t>
  </si>
  <si>
    <t>И08</t>
  </si>
  <si>
    <t>И42</t>
  </si>
  <si>
    <t>И50</t>
  </si>
  <si>
    <t>И54</t>
  </si>
  <si>
    <t>Н44</t>
  </si>
  <si>
    <t>51.000001787</t>
  </si>
  <si>
    <t>Р21</t>
  </si>
  <si>
    <t>51.000001817</t>
  </si>
  <si>
    <t>7,62х25 мм патрон за обикновен и картечен пистолет</t>
  </si>
  <si>
    <t>51.000001709</t>
  </si>
  <si>
    <t>CZO</t>
  </si>
  <si>
    <t>51.000001710</t>
  </si>
  <si>
    <t>СБ3</t>
  </si>
  <si>
    <t>51.000001897</t>
  </si>
  <si>
    <t>12 калибър ловен патрон от 8/0 до 13/0</t>
  </si>
  <si>
    <t>0</t>
  </si>
  <si>
    <t>51.000001741</t>
  </si>
  <si>
    <t>ВМГ-К</t>
  </si>
  <si>
    <t>51.000000574</t>
  </si>
  <si>
    <t>51.000001283</t>
  </si>
  <si>
    <t>Заряд боен обикновен комплект за 82 мм МХ изстрел</t>
  </si>
  <si>
    <t>У4</t>
  </si>
  <si>
    <t>51.000001279</t>
  </si>
  <si>
    <t>Заряд боен обикновен допълнителен за 82 мм МХ изстрел</t>
  </si>
  <si>
    <t>51.000001276</t>
  </si>
  <si>
    <t>Заряд боен обикновен допълнителен за 107 и 120 мм МХ изстрел</t>
  </si>
  <si>
    <t>51.000001273</t>
  </si>
  <si>
    <t>Заряд боен далекобоен к-т за 82 мм МХ изстрел</t>
  </si>
  <si>
    <t>51.000001289</t>
  </si>
  <si>
    <t>Заряд далекобоен допълнителен от барут ВУЛФ за  82 мм МХ изстрел</t>
  </si>
  <si>
    <t>51.000001296</t>
  </si>
  <si>
    <t xml:space="preserve">Заряд обикновен допълнителен от барут НБК 32/65-14 за 82 мм МХ </t>
  </si>
  <si>
    <t>51.000001299</t>
  </si>
  <si>
    <t>Заряд обикновен к-т за 120 мм МХ обр.1938г.</t>
  </si>
  <si>
    <t>51.000001280</t>
  </si>
  <si>
    <t>Заряд боен обикновен комплект за 107 и 120 мм изстрел минохвъргачен</t>
  </si>
  <si>
    <t>51.000001295</t>
  </si>
  <si>
    <t>Заряд обикновен допълнителен за 120 мм изстрел минохвъргачен образец 38 г.</t>
  </si>
  <si>
    <t>51.000002785</t>
  </si>
  <si>
    <t>Заряд боен халосен за 122 мм таубица М-30</t>
  </si>
  <si>
    <t>кг.</t>
  </si>
  <si>
    <t>51.000000702</t>
  </si>
  <si>
    <t>122 мм изстрел с радио снаряд мишена "РОМ" за БМ-21</t>
  </si>
  <si>
    <t>Учебни, разрези и макети</t>
  </si>
  <si>
    <t>51.000001598</t>
  </si>
  <si>
    <t>Ръчна граната отбранителна РГО-ИМ, имитационна</t>
  </si>
  <si>
    <t>82мм димна мина - учебна</t>
  </si>
  <si>
    <t>152мм снаряд за МЛ-20 дървен, учебно тренировъчен</t>
  </si>
  <si>
    <t>76.2мм изстрел УОФ-354М с ОФ снаряд УОФ-354 за ЗИС-3 - разрез</t>
  </si>
  <si>
    <t>130мм изстрел с бронебойно трасиращ снаряд за оръдие М-46, разрез</t>
  </si>
  <si>
    <t>76.2мм изстрел за ЗИС-3,Д-5,6ТС с подкалибрен снаряд, разрез</t>
  </si>
  <si>
    <t>85мм изстрел за Д-44,ТО с бронебойно трасиращ снаряд, разрез</t>
  </si>
  <si>
    <t>85мм изстрел за Д-44,ТО с ослолъчен снаряд, разрез</t>
  </si>
  <si>
    <t>100мм изстрел с кумулативен осколъчен снаряд за ПТО МТ-12, учебен</t>
  </si>
  <si>
    <t>100мм изстрел с кумулативен снаряд за БС-3,ТО Д-10Т, учебен</t>
  </si>
  <si>
    <t>100мм изстрел с осколъчно фугасен снаряд за ПТО МТ-12, учебен</t>
  </si>
  <si>
    <t>57мм изстрел за С-60 с ОТ снаряд, учебен</t>
  </si>
  <si>
    <t>115мм изстрел с осколъчно фугасен снаряд, учебен</t>
  </si>
  <si>
    <t>100мм изстрел с бронебойно подкалибрен снаряд за БС-3, ТО Д-10Т, разрез</t>
  </si>
  <si>
    <t>100мм изстрел с бронебойно трасиращ снаряд за БС-3, ТО Д-10Т, разрез</t>
  </si>
  <si>
    <t>100мм изстрел с кумулативен снаряд за БС-3,ТО Д-10Т, разрез</t>
  </si>
  <si>
    <t>115мм изстрел с осколъчно фугасен снаряд, разрез</t>
  </si>
  <si>
    <t>240мм мина-тяло за МХ , разснарядени</t>
  </si>
  <si>
    <t>5.45х39мм патрон за АК-74, учебен</t>
  </si>
  <si>
    <t>100мм изстрел ЗУБК 10-1 с управляем снаряд 9М117 "Бастион-К", разрез</t>
  </si>
  <si>
    <t>100мм изстрел УБМ8 с бронебойно подкалибрен оперен снаряд 3БМ20 за ТО Д-10Т, разрез</t>
  </si>
  <si>
    <t>Станоци за комети</t>
  </si>
  <si>
    <t>85мм изстрел за Д-44,ТО с осколъчен снаряд, учебно тренировъчен</t>
  </si>
  <si>
    <t>100мм изстрел ЗУБК 10-1 с управляем снаряд 9М117 "Бастион-К", ГТМ габаритно теглови макет</t>
  </si>
  <si>
    <t>57мм изстрел УБР-271П с бронебоен трасиращ подкалибрен снаряд-макара за ЗИС-2, разрез</t>
  </si>
  <si>
    <t>Опитен образец на корпус за 57мм изстрели</t>
  </si>
  <si>
    <t>100мм изстрел с бронебойно подкалибрен снаряд за ТО - учебно тренировъчен</t>
  </si>
  <si>
    <t>107мм кумулативна мина за безоткатно оръдие Б-11, разрез</t>
  </si>
  <si>
    <t>130мм изстрел с ОФ снаряд, без взривател за оръдие М-46, разрез</t>
  </si>
  <si>
    <t>85мм изстрел за Д-44,ТО с ослолъчен снаряд без взривател, разрез</t>
  </si>
  <si>
    <t>100мм изстрел с осколъчно фугасен снаряд за БС-3,ТО Д-10Т, учебно-тренировъчен</t>
  </si>
  <si>
    <t>115мм изстрел с кумулативен невъртящ се снаряд, без взривател, учебен</t>
  </si>
  <si>
    <t>37мм изстрел с ОТ снаряд без взривател за автоматично зенитно оръдие ЗО образец 1939г , учебен</t>
  </si>
  <si>
    <t>57мм изстрел за С-60 с БТ снаряд, без взривател, разрез</t>
  </si>
  <si>
    <t>57мм изстрел за С-60 с ОТ снаряд, без взривател, разрез</t>
  </si>
  <si>
    <t>100мм изстрел с осколъчно фугасен снаряд, без взривател за ПТО МТ-12, разрез</t>
  </si>
  <si>
    <t>100мм изстрел с осколъчно фугасен снаряд, без взривател за БС-3,ТО Д-10Т, разрез</t>
  </si>
  <si>
    <t>100мм изстрел ЗУБК 10-1 с управляем снаряд 9М117 "Бастион-К", учебен</t>
  </si>
  <si>
    <t>91</t>
  </si>
  <si>
    <t>57мм осколъчен изстрел без взривател, учебен</t>
  </si>
  <si>
    <t>100мм изстрел ЗУД3 с димен снаряд, без взривател ЗД3 и ПЗ за ТО, разрез</t>
  </si>
  <si>
    <t>122мм гилза месингова, за гаубица образец 38г. М-30, разрез</t>
  </si>
  <si>
    <t>122мм изстрел ВБР-471Б с бронебоен трасиращ снаряд БР-471Б за ЗО А-19, учебен</t>
  </si>
  <si>
    <t>107мм мина тяло ОФ, без взривател, разрез</t>
  </si>
  <si>
    <t>51.000002456</t>
  </si>
  <si>
    <t>Ръчна граната настъпателна РГ-42, учебна</t>
  </si>
  <si>
    <t>51.000001600</t>
  </si>
  <si>
    <t>Ръчна граната отбранителна Ф-1, учебна</t>
  </si>
  <si>
    <t>51.000001574</t>
  </si>
  <si>
    <t>ПТУР 9М14М - учебно тренировъчна „Малютка"</t>
  </si>
  <si>
    <t>51.000001573</t>
  </si>
  <si>
    <t>ПТУР 9М14М - учебна с действаща бордова система „Малютка"</t>
  </si>
  <si>
    <t>51.000002190</t>
  </si>
  <si>
    <t>ПТУР 9М14М, разрез</t>
  </si>
  <si>
    <t>РАЗДЕЛ I - ЗА ТЪРГОВСКА РЕАЛИЗАЦИЯ</t>
  </si>
  <si>
    <t xml:space="preserve">ВСИЧКО (т.) </t>
  </si>
  <si>
    <t>Авиационни средства за поразяване</t>
  </si>
  <si>
    <t>50.689</t>
  </si>
  <si>
    <t>Пирофугас за бомба авиационна запалителна ЗАБ-500-Ш</t>
  </si>
  <si>
    <t>50.1867</t>
  </si>
  <si>
    <t>50.1862</t>
  </si>
  <si>
    <t xml:space="preserve">Пирофугас за бака запалителна 3Б-250-Ш     </t>
  </si>
  <si>
    <t>51.2714</t>
  </si>
  <si>
    <t>Изделие МДВ - 2</t>
  </si>
  <si>
    <t>50.1866</t>
  </si>
  <si>
    <t>Комплект детайли /обтекател МР/за бомба авиационна запалителна 500-Ш</t>
  </si>
  <si>
    <t>50.1868</t>
  </si>
  <si>
    <t>50.687</t>
  </si>
  <si>
    <t xml:space="preserve">ВСИЧКО ОБЩО (т.) </t>
  </si>
  <si>
    <t>1. АСП по чл.86, ал.2, т.1, буква "а"</t>
  </si>
  <si>
    <t>Патрон фосфорен за бомба авиационна запалителна  ЗАБ-500-Ш</t>
  </si>
  <si>
    <t>Заряд разединителен за бомба авиационна запалителна ЗБ-500 ГД</t>
  </si>
  <si>
    <t>Заряд разединителен за бомба авиационна запалителна ЗАБ-500-ШМ</t>
  </si>
  <si>
    <t>Б.Боеприпаси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</si>
</sst>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* #,##0.00\ &quot;лв&quot;_-;\-* #,##0.00\ &quot;лв&quot;_-;_-* &quot;-&quot;??\ &quot;лв&quot;_-;_-@_-"/>
    <numFmt numFmtId="165" formatCode="0.0000"/>
    <numFmt numFmtId="166" formatCode="0.000"/>
    <numFmt numFmtId="167" formatCode="0.000000000"/>
    <numFmt numFmtId="168" formatCode="#,##0.0000"/>
    <numFmt numFmtId="169" formatCode="#,##0.0"/>
    <numFmt numFmtId="170" formatCode="0.0"/>
  </numFmts>
  <fonts count="40">
    <font>
      <sz val="11"/>
      <color theme="1"/>
      <name val="Calibri"/>
      <charset val="134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Helv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Calibri"/>
      <family val="2"/>
    </font>
    <font>
      <sz val="12"/>
      <name val="Helv"/>
      <charset val="204"/>
    </font>
    <font>
      <sz val="14"/>
      <name val="Helv"/>
      <charset val="204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Arial"/>
      <family val="2"/>
      <charset val="204"/>
    </font>
    <font>
      <sz val="12"/>
      <color theme="1"/>
      <name val="Calibri"/>
      <family val="2"/>
      <scheme val="minor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sz val="10"/>
      <name val="UnvCyr"/>
    </font>
    <font>
      <b/>
      <sz val="10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u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color theme="1"/>
      <name val="Helv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82">
    <xf numFmtId="0" fontId="0" fillId="0" borderId="0"/>
    <xf numFmtId="0" fontId="9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" fillId="0" borderId="0"/>
    <xf numFmtId="0" fontId="5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13" fillId="0" borderId="0"/>
    <xf numFmtId="0" fontId="1" fillId="0" borderId="0"/>
    <xf numFmtId="0" fontId="8" fillId="0" borderId="0"/>
    <xf numFmtId="0" fontId="10" fillId="0" borderId="0"/>
    <xf numFmtId="0" fontId="8" fillId="0" borderId="0"/>
    <xf numFmtId="0" fontId="2" fillId="0" borderId="0"/>
    <xf numFmtId="0" fontId="5" fillId="0" borderId="0"/>
    <xf numFmtId="0" fontId="8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2" fillId="0" borderId="0"/>
    <xf numFmtId="0" fontId="5" fillId="0" borderId="0"/>
    <xf numFmtId="0" fontId="8" fillId="0" borderId="0"/>
    <xf numFmtId="0" fontId="2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5" fillId="0" borderId="0"/>
    <xf numFmtId="0" fontId="5" fillId="0" borderId="0"/>
    <xf numFmtId="0" fontId="11" fillId="0" borderId="0"/>
    <xf numFmtId="0" fontId="3" fillId="0" borderId="0"/>
    <xf numFmtId="0" fontId="13" fillId="0" borderId="0"/>
    <xf numFmtId="0" fontId="1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18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699">
    <xf numFmtId="0" fontId="0" fillId="0" borderId="0" xfId="0"/>
    <xf numFmtId="0" fontId="3" fillId="0" borderId="0" xfId="23" applyFont="1" applyFill="1"/>
    <xf numFmtId="0" fontId="3" fillId="2" borderId="0" xfId="23" applyFont="1" applyFill="1"/>
    <xf numFmtId="0" fontId="5" fillId="0" borderId="0" xfId="23" applyFont="1"/>
    <xf numFmtId="0" fontId="6" fillId="0" borderId="0" xfId="0" applyFont="1" applyBorder="1"/>
    <xf numFmtId="0" fontId="4" fillId="2" borderId="0" xfId="23" applyFont="1" applyFill="1"/>
    <xf numFmtId="0" fontId="5" fillId="0" borderId="0" xfId="23" applyFont="1" applyFill="1" applyAlignment="1">
      <alignment horizontal="center"/>
    </xf>
    <xf numFmtId="166" fontId="5" fillId="0" borderId="0" xfId="23" applyNumberFormat="1" applyFont="1"/>
    <xf numFmtId="0" fontId="1" fillId="0" borderId="0" xfId="0" applyFont="1"/>
    <xf numFmtId="0" fontId="12" fillId="0" borderId="0" xfId="0" applyFont="1"/>
    <xf numFmtId="0" fontId="3" fillId="3" borderId="7" xfId="59" applyNumberFormat="1" applyFont="1" applyFill="1" applyBorder="1" applyAlignment="1">
      <alignment horizontal="center" vertical="center"/>
    </xf>
    <xf numFmtId="166" fontId="3" fillId="3" borderId="3" xfId="0" applyNumberFormat="1" applyFont="1" applyFill="1" applyBorder="1" applyAlignment="1">
      <alignment horizontal="center" vertical="center"/>
    </xf>
    <xf numFmtId="166" fontId="3" fillId="3" borderId="6" xfId="0" applyNumberFormat="1" applyFont="1" applyFill="1" applyBorder="1" applyAlignment="1">
      <alignment horizontal="center" vertical="center"/>
    </xf>
    <xf numFmtId="166" fontId="3" fillId="3" borderId="7" xfId="0" applyNumberFormat="1" applyFont="1" applyFill="1" applyBorder="1" applyAlignment="1">
      <alignment horizontal="center" vertical="center"/>
    </xf>
    <xf numFmtId="166" fontId="3" fillId="3" borderId="11" xfId="0" applyNumberFormat="1" applyFont="1" applyFill="1" applyBorder="1" applyAlignment="1">
      <alignment horizontal="center" vertical="center"/>
    </xf>
    <xf numFmtId="0" fontId="3" fillId="3" borderId="4" xfId="59" applyNumberFormat="1" applyFont="1" applyFill="1" applyBorder="1" applyAlignment="1">
      <alignment horizontal="center" vertical="center" textRotation="90"/>
    </xf>
    <xf numFmtId="3" fontId="3" fillId="3" borderId="4" xfId="73" applyNumberFormat="1" applyFont="1" applyFill="1" applyBorder="1" applyAlignment="1">
      <alignment vertical="center"/>
    </xf>
    <xf numFmtId="3" fontId="3" fillId="3" borderId="3" xfId="73" applyNumberFormat="1" applyFont="1" applyFill="1" applyBorder="1" applyAlignment="1">
      <alignment vertical="center"/>
    </xf>
    <xf numFmtId="3" fontId="3" fillId="3" borderId="5" xfId="73" applyNumberFormat="1" applyFont="1" applyFill="1" applyBorder="1" applyAlignment="1">
      <alignment vertical="center"/>
    </xf>
    <xf numFmtId="3" fontId="3" fillId="3" borderId="12" xfId="59" applyNumberFormat="1" applyFont="1" applyFill="1" applyBorder="1" applyAlignment="1">
      <alignment horizontal="center" vertical="center" wrapText="1"/>
    </xf>
    <xf numFmtId="3" fontId="3" fillId="3" borderId="7" xfId="59" applyNumberFormat="1" applyFont="1" applyFill="1" applyBorder="1" applyAlignment="1">
      <alignment horizontal="center" vertical="center" wrapText="1"/>
    </xf>
    <xf numFmtId="3" fontId="3" fillId="3" borderId="0" xfId="59" applyNumberFormat="1" applyFont="1" applyFill="1" applyBorder="1" applyAlignment="1">
      <alignment horizontal="center" vertical="center" wrapText="1"/>
    </xf>
    <xf numFmtId="0" fontId="1" fillId="0" borderId="8" xfId="59" applyNumberFormat="1" applyFont="1" applyFill="1" applyBorder="1" applyAlignment="1">
      <alignment horizontal="center" vertical="center"/>
    </xf>
    <xf numFmtId="0" fontId="3" fillId="0" borderId="2" xfId="59" applyNumberFormat="1" applyFont="1" applyFill="1" applyBorder="1" applyAlignment="1">
      <alignment horizontal="center" vertical="center"/>
    </xf>
    <xf numFmtId="0" fontId="12" fillId="0" borderId="0" xfId="0" applyFont="1" applyFill="1"/>
    <xf numFmtId="0" fontId="12" fillId="0" borderId="0" xfId="0" applyFont="1" applyFill="1" applyAlignment="1">
      <alignment vertical="center"/>
    </xf>
    <xf numFmtId="0" fontId="2" fillId="0" borderId="0" xfId="0" applyFont="1"/>
    <xf numFmtId="0" fontId="20" fillId="0" borderId="0" xfId="0" applyFont="1"/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75" applyFont="1" applyFill="1" applyAlignment="1">
      <alignment horizontal="left"/>
    </xf>
    <xf numFmtId="0" fontId="12" fillId="0" borderId="0" xfId="0" applyFont="1" applyAlignment="1">
      <alignment vertical="center"/>
    </xf>
    <xf numFmtId="166" fontId="12" fillId="0" borderId="0" xfId="0" applyNumberFormat="1" applyFont="1"/>
    <xf numFmtId="0" fontId="0" fillId="0" borderId="0" xfId="0" applyAlignment="1">
      <alignment horizontal="right"/>
    </xf>
    <xf numFmtId="0" fontId="15" fillId="0" borderId="13" xfId="59" applyNumberFormat="1" applyFont="1" applyFill="1" applyBorder="1" applyAlignment="1">
      <alignment horizontal="center" vertical="center"/>
    </xf>
    <xf numFmtId="0" fontId="15" fillId="0" borderId="8" xfId="59" applyNumberFormat="1" applyFont="1" applyFill="1" applyBorder="1" applyAlignment="1">
      <alignment horizontal="center" vertical="center"/>
    </xf>
    <xf numFmtId="0" fontId="15" fillId="0" borderId="14" xfId="59" applyNumberFormat="1" applyFont="1" applyFill="1" applyBorder="1" applyAlignment="1">
      <alignment horizontal="center" vertical="center"/>
    </xf>
    <xf numFmtId="0" fontId="15" fillId="0" borderId="1" xfId="59" applyNumberFormat="1" applyFont="1" applyFill="1" applyBorder="1" applyAlignment="1">
      <alignment horizontal="center" vertical="center"/>
    </xf>
    <xf numFmtId="166" fontId="15" fillId="0" borderId="1" xfId="59" applyNumberFormat="1" applyFont="1" applyFill="1" applyBorder="1" applyAlignment="1">
      <alignment horizontal="center" vertical="center"/>
    </xf>
    <xf numFmtId="166" fontId="15" fillId="0" borderId="13" xfId="59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59" applyNumberFormat="1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49" fontId="23" fillId="0" borderId="1" xfId="23" applyNumberFormat="1" applyFont="1" applyFill="1" applyBorder="1" applyAlignment="1">
      <alignment horizontal="center" vertical="center" wrapText="1"/>
    </xf>
    <xf numFmtId="0" fontId="23" fillId="0" borderId="1" xfId="23" applyFont="1" applyFill="1" applyBorder="1" applyAlignment="1">
      <alignment horizontal="center" vertical="center" textRotation="90" wrapText="1"/>
    </xf>
    <xf numFmtId="166" fontId="23" fillId="0" borderId="1" xfId="23" applyNumberFormat="1" applyFont="1" applyFill="1" applyBorder="1" applyAlignment="1">
      <alignment horizontal="left" vertical="center" textRotation="90" wrapText="1"/>
    </xf>
    <xf numFmtId="0" fontId="23" fillId="0" borderId="1" xfId="23" applyFont="1" applyBorder="1" applyAlignment="1">
      <alignment horizontal="center" textRotation="90"/>
    </xf>
    <xf numFmtId="0" fontId="23" fillId="0" borderId="1" xfId="23" applyFont="1" applyBorder="1" applyAlignment="1">
      <alignment textRotation="90"/>
    </xf>
    <xf numFmtId="0" fontId="23" fillId="0" borderId="1" xfId="23" applyFont="1" applyBorder="1" applyAlignment="1">
      <alignment horizontal="center" textRotation="90" wrapText="1"/>
    </xf>
    <xf numFmtId="0" fontId="24" fillId="0" borderId="0" xfId="23" applyFont="1"/>
    <xf numFmtId="0" fontId="23" fillId="0" borderId="1" xfId="0" applyFont="1" applyFill="1" applyBorder="1" applyAlignment="1">
      <alignment horizontal="left" vertical="center" wrapText="1"/>
    </xf>
    <xf numFmtId="49" fontId="23" fillId="0" borderId="1" xfId="23" applyNumberFormat="1" applyFont="1" applyFill="1" applyBorder="1" applyAlignment="1">
      <alignment horizontal="left" vertical="center" wrapText="1"/>
    </xf>
    <xf numFmtId="0" fontId="23" fillId="2" borderId="1" xfId="27" applyFont="1" applyFill="1" applyBorder="1" applyAlignment="1"/>
    <xf numFmtId="166" fontId="23" fillId="0" borderId="1" xfId="23" applyNumberFormat="1" applyFont="1" applyFill="1" applyBorder="1" applyAlignment="1">
      <alignment horizontal="left" vertical="center" wrapText="1"/>
    </xf>
    <xf numFmtId="0" fontId="15" fillId="0" borderId="0" xfId="23" applyFont="1" applyFill="1"/>
    <xf numFmtId="49" fontId="23" fillId="2" borderId="1" xfId="23" applyNumberFormat="1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horizontal="left" vertical="center" wrapText="1"/>
    </xf>
    <xf numFmtId="166" fontId="23" fillId="2" borderId="1" xfId="23" applyNumberFormat="1" applyFont="1" applyFill="1" applyBorder="1" applyAlignment="1">
      <alignment horizontal="left" vertical="center" wrapText="1"/>
    </xf>
    <xf numFmtId="0" fontId="15" fillId="2" borderId="0" xfId="23" applyFont="1" applyFill="1"/>
    <xf numFmtId="0" fontId="15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2" borderId="1" xfId="23" applyFont="1" applyFill="1" applyBorder="1" applyAlignment="1">
      <alignment horizontal="center" vertical="justify"/>
    </xf>
    <xf numFmtId="0" fontId="15" fillId="2" borderId="1" xfId="23" applyFont="1" applyFill="1" applyBorder="1" applyAlignment="1">
      <alignment horizontal="center" vertical="center" wrapText="1"/>
    </xf>
    <xf numFmtId="0" fontId="15" fillId="2" borderId="1" xfId="23" applyFont="1" applyFill="1" applyBorder="1" applyAlignment="1">
      <alignment horizontal="center" vertical="center"/>
    </xf>
    <xf numFmtId="0" fontId="23" fillId="2" borderId="0" xfId="23" applyFont="1" applyFill="1"/>
    <xf numFmtId="49" fontId="15" fillId="2" borderId="1" xfId="23" applyNumberFormat="1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49" fontId="23" fillId="0" borderId="1" xfId="0" applyNumberFormat="1" applyFont="1" applyFill="1" applyBorder="1" applyAlignment="1">
      <alignment horizontal="center" vertical="center"/>
    </xf>
    <xf numFmtId="1" fontId="23" fillId="0" borderId="1" xfId="23" applyNumberFormat="1" applyFont="1" applyFill="1" applyBorder="1" applyAlignment="1">
      <alignment horizontal="right" vertical="center" textRotation="90" wrapText="1"/>
    </xf>
    <xf numFmtId="1" fontId="23" fillId="0" borderId="1" xfId="23" applyNumberFormat="1" applyFont="1" applyFill="1" applyBorder="1" applyAlignment="1">
      <alignment horizontal="right" vertical="center" wrapText="1"/>
    </xf>
    <xf numFmtId="1" fontId="23" fillId="2" borderId="1" xfId="23" applyNumberFormat="1" applyFont="1" applyFill="1" applyBorder="1" applyAlignment="1">
      <alignment horizontal="right" vertical="center" wrapText="1"/>
    </xf>
    <xf numFmtId="1" fontId="15" fillId="2" borderId="1" xfId="23" applyNumberFormat="1" applyFont="1" applyFill="1" applyBorder="1" applyAlignment="1">
      <alignment horizontal="right" vertical="center" wrapText="1"/>
    </xf>
    <xf numFmtId="1" fontId="5" fillId="0" borderId="0" xfId="23" applyNumberFormat="1" applyFont="1" applyFill="1" applyAlignment="1">
      <alignment horizontal="right"/>
    </xf>
    <xf numFmtId="49" fontId="23" fillId="2" borderId="1" xfId="23" applyNumberFormat="1" applyFont="1" applyFill="1" applyBorder="1" applyAlignment="1">
      <alignment horizontal="center" vertical="center" wrapText="1"/>
    </xf>
    <xf numFmtId="49" fontId="15" fillId="2" borderId="1" xfId="23" applyNumberFormat="1" applyFont="1" applyFill="1" applyBorder="1" applyAlignment="1">
      <alignment horizontal="center" vertical="center" wrapText="1"/>
    </xf>
    <xf numFmtId="166" fontId="6" fillId="0" borderId="0" xfId="0" applyNumberFormat="1" applyFont="1" applyBorder="1"/>
    <xf numFmtId="1" fontId="6" fillId="0" borderId="0" xfId="0" applyNumberFormat="1" applyFont="1" applyBorder="1" applyAlignment="1">
      <alignment horizontal="right"/>
    </xf>
    <xf numFmtId="1" fontId="15" fillId="0" borderId="1" xfId="0" applyNumberFormat="1" applyFont="1" applyFill="1" applyBorder="1" applyAlignment="1">
      <alignment horizontal="right" vertical="center"/>
    </xf>
    <xf numFmtId="1" fontId="23" fillId="0" borderId="1" xfId="0" applyNumberFormat="1" applyFont="1" applyFill="1" applyBorder="1" applyAlignment="1">
      <alignment horizontal="right" vertical="center"/>
    </xf>
    <xf numFmtId="1" fontId="5" fillId="0" borderId="0" xfId="23" applyNumberFormat="1" applyFont="1" applyAlignment="1">
      <alignment horizontal="right"/>
    </xf>
    <xf numFmtId="0" fontId="5" fillId="0" borderId="0" xfId="23" applyFont="1" applyFill="1" applyAlignment="1">
      <alignment horizontal="center" vertical="center"/>
    </xf>
    <xf numFmtId="0" fontId="23" fillId="0" borderId="19" xfId="23" applyFont="1" applyBorder="1" applyAlignment="1">
      <alignment horizontal="center" textRotation="90" wrapText="1"/>
    </xf>
    <xf numFmtId="49" fontId="23" fillId="0" borderId="19" xfId="23" applyNumberFormat="1" applyFont="1" applyFill="1" applyBorder="1" applyAlignment="1">
      <alignment horizontal="left" vertical="center" wrapText="1"/>
    </xf>
    <xf numFmtId="0" fontId="15" fillId="0" borderId="19" xfId="76" applyFont="1" applyFill="1" applyBorder="1" applyAlignment="1">
      <alignment horizontal="center" vertical="center"/>
    </xf>
    <xf numFmtId="0" fontId="23" fillId="0" borderId="19" xfId="76" applyFont="1" applyFill="1" applyBorder="1" applyAlignment="1">
      <alignment horizontal="center" vertical="center"/>
    </xf>
    <xf numFmtId="49" fontId="23" fillId="0" borderId="2" xfId="23" applyNumberFormat="1" applyFont="1" applyFill="1" applyBorder="1" applyAlignment="1">
      <alignment horizontal="center" vertical="center" wrapText="1"/>
    </xf>
    <xf numFmtId="0" fontId="23" fillId="2" borderId="2" xfId="59" applyNumberFormat="1" applyFont="1" applyFill="1" applyBorder="1" applyAlignment="1">
      <alignment horizontal="center" vertical="center"/>
    </xf>
    <xf numFmtId="0" fontId="23" fillId="0" borderId="2" xfId="23" applyFont="1" applyFill="1" applyBorder="1" applyAlignment="1">
      <alignment horizontal="center" vertical="center" textRotation="90" wrapText="1"/>
    </xf>
    <xf numFmtId="1" fontId="23" fillId="0" borderId="2" xfId="23" applyNumberFormat="1" applyFont="1" applyFill="1" applyBorder="1" applyAlignment="1">
      <alignment horizontal="right" vertical="center" textRotation="90" wrapText="1"/>
    </xf>
    <xf numFmtId="166" fontId="23" fillId="0" borderId="2" xfId="23" applyNumberFormat="1" applyFont="1" applyFill="1" applyBorder="1" applyAlignment="1">
      <alignment horizontal="left" vertical="center" textRotation="90" wrapText="1"/>
    </xf>
    <xf numFmtId="0" fontId="23" fillId="0" borderId="2" xfId="23" applyFont="1" applyBorder="1" applyAlignment="1">
      <alignment horizontal="center" textRotation="90"/>
    </xf>
    <xf numFmtId="0" fontId="23" fillId="0" borderId="2" xfId="23" applyFont="1" applyBorder="1" applyAlignment="1">
      <alignment textRotation="90"/>
    </xf>
    <xf numFmtId="0" fontId="23" fillId="0" borderId="2" xfId="23" applyFont="1" applyBorder="1" applyAlignment="1">
      <alignment horizontal="center" textRotation="90" wrapText="1"/>
    </xf>
    <xf numFmtId="0" fontId="23" fillId="0" borderId="23" xfId="23" applyFont="1" applyBorder="1" applyAlignment="1">
      <alignment horizontal="center" textRotation="90" wrapText="1"/>
    </xf>
    <xf numFmtId="1" fontId="4" fillId="0" borderId="21" xfId="23" applyNumberFormat="1" applyFont="1" applyFill="1" applyBorder="1" applyAlignment="1">
      <alignment horizontal="right" vertical="center" textRotation="90" wrapText="1"/>
    </xf>
    <xf numFmtId="166" fontId="4" fillId="0" borderId="21" xfId="23" applyNumberFormat="1" applyFont="1" applyFill="1" applyBorder="1" applyAlignment="1">
      <alignment horizontal="center" vertical="center" textRotation="90" wrapText="1"/>
    </xf>
    <xf numFmtId="49" fontId="3" fillId="2" borderId="18" xfId="23" applyNumberFormat="1" applyFont="1" applyFill="1" applyBorder="1" applyAlignment="1">
      <alignment horizontal="center" vertical="center" wrapText="1"/>
    </xf>
    <xf numFmtId="49" fontId="15" fillId="2" borderId="18" xfId="23" applyNumberFormat="1" applyFont="1" applyFill="1" applyBorder="1" applyAlignment="1">
      <alignment horizontal="center" vertical="center" wrapText="1"/>
    </xf>
    <xf numFmtId="49" fontId="3" fillId="0" borderId="18" xfId="23" applyNumberFormat="1" applyFont="1" applyFill="1" applyBorder="1" applyAlignment="1">
      <alignment horizontal="center" vertical="center" wrapText="1"/>
    </xf>
    <xf numFmtId="49" fontId="23" fillId="2" borderId="19" xfId="23" applyNumberFormat="1" applyFont="1" applyFill="1" applyBorder="1" applyAlignment="1">
      <alignment horizontal="left" vertical="center" wrapText="1"/>
    </xf>
    <xf numFmtId="49" fontId="3" fillId="2" borderId="20" xfId="23" applyNumberFormat="1" applyFont="1" applyFill="1" applyBorder="1" applyAlignment="1">
      <alignment horizontal="center" vertical="center" wrapText="1"/>
    </xf>
    <xf numFmtId="0" fontId="25" fillId="0" borderId="0" xfId="0" applyFont="1"/>
    <xf numFmtId="0" fontId="19" fillId="2" borderId="0" xfId="0" applyFont="1" applyFill="1" applyAlignment="1">
      <alignment vertical="center"/>
    </xf>
    <xf numFmtId="49" fontId="23" fillId="2" borderId="1" xfId="23" applyNumberFormat="1" applyFont="1" applyFill="1" applyBorder="1" applyAlignment="1">
      <alignment horizontal="center" vertical="center"/>
    </xf>
    <xf numFmtId="49" fontId="15" fillId="0" borderId="1" xfId="77" applyNumberFormat="1" applyFont="1" applyFill="1" applyBorder="1" applyAlignment="1">
      <alignment horizontal="center" vertical="center" wrapText="1"/>
    </xf>
    <xf numFmtId="0" fontId="15" fillId="0" borderId="1" xfId="29" applyNumberFormat="1" applyFont="1" applyBorder="1" applyAlignment="1" applyProtection="1">
      <alignment horizontal="center" vertical="center" wrapText="1"/>
      <protection locked="0"/>
    </xf>
    <xf numFmtId="0" fontId="23" fillId="2" borderId="1" xfId="26" applyFont="1" applyFill="1" applyBorder="1" applyAlignment="1">
      <alignment horizontal="center"/>
    </xf>
    <xf numFmtId="2" fontId="15" fillId="0" borderId="1" xfId="29" applyNumberFormat="1" applyFont="1" applyBorder="1" applyAlignment="1" applyProtection="1">
      <alignment horizontal="center" vertical="center" wrapText="1"/>
      <protection locked="0"/>
    </xf>
    <xf numFmtId="0" fontId="15" fillId="0" borderId="0" xfId="29" applyFont="1" applyAlignment="1">
      <alignment horizontal="center" vertical="center" wrapText="1"/>
    </xf>
    <xf numFmtId="0" fontId="15" fillId="0" borderId="0" xfId="29" applyFont="1" applyBorder="1"/>
    <xf numFmtId="0" fontId="23" fillId="0" borderId="1" xfId="26" applyFont="1" applyFill="1" applyBorder="1" applyAlignment="1">
      <alignment horizontal="left" vertical="center" wrapText="1"/>
    </xf>
    <xf numFmtId="0" fontId="15" fillId="0" borderId="18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right" vertical="center"/>
    </xf>
    <xf numFmtId="0" fontId="15" fillId="0" borderId="0" xfId="29" applyFont="1" applyFill="1" applyBorder="1"/>
    <xf numFmtId="166" fontId="15" fillId="0" borderId="1" xfId="0" applyNumberFormat="1" applyFont="1" applyFill="1" applyBorder="1" applyAlignment="1">
      <alignment horizontal="right" vertical="center"/>
    </xf>
    <xf numFmtId="166" fontId="23" fillId="0" borderId="1" xfId="0" applyNumberFormat="1" applyFont="1" applyFill="1" applyBorder="1" applyAlignment="1">
      <alignment horizontal="right" vertical="center"/>
    </xf>
    <xf numFmtId="49" fontId="15" fillId="2" borderId="1" xfId="23" applyNumberFormat="1" applyFont="1" applyFill="1" applyBorder="1" applyAlignment="1">
      <alignment horizontal="center" vertical="justify" wrapText="1"/>
    </xf>
    <xf numFmtId="49" fontId="15" fillId="2" borderId="1" xfId="23" applyNumberFormat="1" applyFont="1" applyFill="1" applyBorder="1" applyAlignment="1">
      <alignment horizontal="center" vertical="justify"/>
    </xf>
    <xf numFmtId="49" fontId="15" fillId="2" borderId="1" xfId="62" applyNumberFormat="1" applyFont="1" applyFill="1" applyBorder="1" applyAlignment="1">
      <alignment horizontal="center"/>
    </xf>
    <xf numFmtId="0" fontId="9" fillId="2" borderId="1" xfId="23" applyFont="1" applyFill="1" applyBorder="1" applyAlignment="1">
      <alignment horizontal="center" vertical="justify" wrapText="1"/>
    </xf>
    <xf numFmtId="49" fontId="23" fillId="0" borderId="18" xfId="23" applyNumberFormat="1" applyFont="1" applyFill="1" applyBorder="1" applyAlignment="1">
      <alignment horizontal="center" vertical="center" wrapText="1"/>
    </xf>
    <xf numFmtId="49" fontId="23" fillId="0" borderId="19" xfId="23" applyNumberFormat="1" applyFont="1" applyFill="1" applyBorder="1" applyAlignment="1">
      <alignment horizontal="center" vertical="center" wrapText="1"/>
    </xf>
    <xf numFmtId="0" fontId="26" fillId="0" borderId="21" xfId="23" applyFont="1" applyBorder="1" applyAlignment="1">
      <alignment horizontal="center" vertical="center" textRotation="90"/>
    </xf>
    <xf numFmtId="0" fontId="15" fillId="0" borderId="31" xfId="59" applyNumberFormat="1" applyFont="1" applyFill="1" applyBorder="1" applyAlignment="1">
      <alignment horizontal="center" vertical="center"/>
    </xf>
    <xf numFmtId="0" fontId="15" fillId="0" borderId="19" xfId="59" applyNumberFormat="1" applyFont="1" applyFill="1" applyBorder="1" applyAlignment="1">
      <alignment horizontal="center" vertical="center"/>
    </xf>
    <xf numFmtId="1" fontId="15" fillId="0" borderId="34" xfId="29" applyNumberFormat="1" applyFont="1" applyBorder="1" applyAlignment="1">
      <alignment horizontal="center" vertical="center" wrapText="1"/>
    </xf>
    <xf numFmtId="1" fontId="15" fillId="0" borderId="35" xfId="29" applyNumberFormat="1" applyFont="1" applyBorder="1" applyAlignment="1">
      <alignment horizontal="center" vertical="center" wrapText="1"/>
    </xf>
    <xf numFmtId="0" fontId="15" fillId="2" borderId="1" xfId="59" applyNumberFormat="1" applyFont="1" applyFill="1" applyBorder="1" applyAlignment="1">
      <alignment horizontal="center" vertical="center"/>
    </xf>
    <xf numFmtId="0" fontId="15" fillId="2" borderId="19" xfId="59" applyNumberFormat="1" applyFont="1" applyFill="1" applyBorder="1" applyAlignment="1">
      <alignment horizontal="center" vertical="center"/>
    </xf>
    <xf numFmtId="0" fontId="4" fillId="0" borderId="21" xfId="23" applyFont="1" applyBorder="1" applyAlignment="1">
      <alignment horizontal="center" vertical="center" textRotation="90"/>
    </xf>
    <xf numFmtId="0" fontId="3" fillId="3" borderId="26" xfId="59" applyNumberFormat="1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/>
    </xf>
    <xf numFmtId="0" fontId="22" fillId="2" borderId="21" xfId="0" applyFont="1" applyFill="1" applyBorder="1" applyAlignment="1">
      <alignment horizontal="center" vertical="center"/>
    </xf>
    <xf numFmtId="1" fontId="21" fillId="2" borderId="21" xfId="0" applyNumberFormat="1" applyFont="1" applyFill="1" applyBorder="1" applyAlignment="1">
      <alignment horizontal="right" vertical="center"/>
    </xf>
    <xf numFmtId="166" fontId="21" fillId="2" borderId="21" xfId="0" applyNumberFormat="1" applyFont="1" applyFill="1" applyBorder="1" applyAlignment="1">
      <alignment horizontal="right" vertical="center"/>
    </xf>
    <xf numFmtId="0" fontId="9" fillId="2" borderId="21" xfId="0" applyFont="1" applyFill="1" applyBorder="1" applyAlignment="1">
      <alignment horizontal="right" vertical="center"/>
    </xf>
    <xf numFmtId="0" fontId="21" fillId="2" borderId="21" xfId="0" applyNumberFormat="1" applyFont="1" applyFill="1" applyBorder="1" applyAlignment="1">
      <alignment horizontal="right" vertical="center"/>
    </xf>
    <xf numFmtId="0" fontId="9" fillId="2" borderId="22" xfId="0" applyFont="1" applyFill="1" applyBorder="1" applyAlignment="1">
      <alignment horizontal="center" vertical="center"/>
    </xf>
    <xf numFmtId="0" fontId="3" fillId="0" borderId="32" xfId="59" applyNumberFormat="1" applyFont="1" applyFill="1" applyBorder="1" applyAlignment="1">
      <alignment horizontal="center" vertical="center"/>
    </xf>
    <xf numFmtId="0" fontId="3" fillId="0" borderId="10" xfId="59" applyNumberFormat="1" applyFont="1" applyFill="1" applyBorder="1" applyAlignment="1">
      <alignment horizontal="center" vertical="center"/>
    </xf>
    <xf numFmtId="0" fontId="3" fillId="0" borderId="8" xfId="59" applyNumberFormat="1" applyFont="1" applyFill="1" applyBorder="1" applyAlignment="1">
      <alignment horizontal="center" vertical="center"/>
    </xf>
    <xf numFmtId="166" fontId="3" fillId="0" borderId="8" xfId="59" applyNumberFormat="1" applyFont="1" applyFill="1" applyBorder="1" applyAlignment="1">
      <alignment horizontal="center" vertical="center"/>
    </xf>
    <xf numFmtId="0" fontId="3" fillId="0" borderId="23" xfId="59" applyNumberFormat="1" applyFont="1" applyFill="1" applyBorder="1" applyAlignment="1">
      <alignment horizontal="center" vertical="center"/>
    </xf>
    <xf numFmtId="0" fontId="3" fillId="3" borderId="12" xfId="59" applyNumberFormat="1" applyFont="1" applyFill="1" applyBorder="1" applyAlignment="1">
      <alignment horizontal="center" vertical="center" textRotation="90"/>
    </xf>
    <xf numFmtId="0" fontId="3" fillId="0" borderId="43" xfId="59" applyNumberFormat="1" applyFont="1" applyFill="1" applyBorder="1" applyAlignment="1">
      <alignment horizontal="center" vertical="center"/>
    </xf>
    <xf numFmtId="0" fontId="3" fillId="0" borderId="34" xfId="59" applyNumberFormat="1" applyFont="1" applyFill="1" applyBorder="1" applyAlignment="1">
      <alignment horizontal="center" vertical="center"/>
    </xf>
    <xf numFmtId="0" fontId="3" fillId="0" borderId="45" xfId="59" applyNumberFormat="1" applyFont="1" applyFill="1" applyBorder="1" applyAlignment="1">
      <alignment horizontal="center" vertical="center"/>
    </xf>
    <xf numFmtId="0" fontId="3" fillId="0" borderId="44" xfId="59" applyNumberFormat="1" applyFont="1" applyFill="1" applyBorder="1" applyAlignment="1">
      <alignment horizontal="center" vertical="center"/>
    </xf>
    <xf numFmtId="0" fontId="3" fillId="0" borderId="35" xfId="59" applyNumberFormat="1" applyFont="1" applyFill="1" applyBorder="1" applyAlignment="1">
      <alignment horizontal="center" vertical="center"/>
    </xf>
    <xf numFmtId="1" fontId="3" fillId="0" borderId="44" xfId="59" applyNumberFormat="1" applyFont="1" applyFill="1" applyBorder="1" applyAlignment="1">
      <alignment horizontal="center" vertical="center"/>
    </xf>
    <xf numFmtId="49" fontId="3" fillId="0" borderId="20" xfId="23" applyNumberFormat="1" applyFont="1" applyFill="1" applyBorder="1" applyAlignment="1">
      <alignment horizontal="center" vertical="center" wrapText="1"/>
    </xf>
    <xf numFmtId="49" fontId="3" fillId="0" borderId="46" xfId="23" applyNumberFormat="1" applyFont="1" applyFill="1" applyBorder="1" applyAlignment="1">
      <alignment horizontal="center" vertical="center" wrapText="1"/>
    </xf>
    <xf numFmtId="49" fontId="4" fillId="0" borderId="29" xfId="23" applyNumberFormat="1" applyFont="1" applyFill="1" applyBorder="1" applyAlignment="1">
      <alignment horizontal="center" vertical="center" wrapText="1"/>
    </xf>
    <xf numFmtId="0" fontId="4" fillId="0" borderId="29" xfId="23" applyFont="1" applyFill="1" applyBorder="1" applyAlignment="1">
      <alignment horizontal="center" vertical="center" wrapText="1"/>
    </xf>
    <xf numFmtId="1" fontId="4" fillId="0" borderId="29" xfId="23" applyNumberFormat="1" applyFont="1" applyFill="1" applyBorder="1" applyAlignment="1">
      <alignment horizontal="right" vertical="center" wrapText="1"/>
    </xf>
    <xf numFmtId="1" fontId="4" fillId="0" borderId="29" xfId="23" applyNumberFormat="1" applyFont="1" applyFill="1" applyBorder="1" applyAlignment="1">
      <alignment horizontal="center" vertical="center" wrapText="1"/>
    </xf>
    <xf numFmtId="0" fontId="4" fillId="0" borderId="29" xfId="23" applyFont="1" applyBorder="1" applyAlignment="1">
      <alignment horizontal="center" vertical="center"/>
    </xf>
    <xf numFmtId="0" fontId="4" fillId="0" borderId="29" xfId="23" applyFont="1" applyBorder="1" applyAlignment="1">
      <alignment horizontal="center" vertical="center" wrapText="1"/>
    </xf>
    <xf numFmtId="0" fontId="4" fillId="0" borderId="30" xfId="23" applyFont="1" applyBorder="1" applyAlignment="1">
      <alignment horizontal="center" vertical="center" wrapText="1"/>
    </xf>
    <xf numFmtId="0" fontId="3" fillId="0" borderId="0" xfId="0" applyFont="1"/>
    <xf numFmtId="0" fontId="14" fillId="0" borderId="21" xfId="23" applyFont="1" applyFill="1" applyBorder="1" applyAlignment="1">
      <alignment horizontal="center" vertical="center" textRotation="90" wrapText="1"/>
    </xf>
    <xf numFmtId="0" fontId="30" fillId="0" borderId="2" xfId="0" applyFont="1" applyFill="1" applyBorder="1" applyAlignment="1">
      <alignment horizontal="center" vertical="center" wrapText="1"/>
    </xf>
    <xf numFmtId="0" fontId="4" fillId="0" borderId="1" xfId="23" applyFont="1" applyBorder="1" applyAlignment="1">
      <alignment horizontal="center" textRotation="90"/>
    </xf>
    <xf numFmtId="0" fontId="26" fillId="0" borderId="1" xfId="23" applyFont="1" applyBorder="1" applyAlignment="1">
      <alignment horizontal="center" textRotation="90"/>
    </xf>
    <xf numFmtId="0" fontId="4" fillId="0" borderId="1" xfId="23" applyFont="1" applyBorder="1" applyAlignment="1">
      <alignment horizontal="center" textRotation="90" wrapText="1"/>
    </xf>
    <xf numFmtId="0" fontId="9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left" vertical="top" wrapText="1"/>
    </xf>
    <xf numFmtId="0" fontId="15" fillId="3" borderId="1" xfId="0" applyFont="1" applyFill="1" applyBorder="1" applyAlignment="1">
      <alignment horizontal="center" vertical="top" wrapText="1"/>
    </xf>
    <xf numFmtId="0" fontId="15" fillId="3" borderId="1" xfId="0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center" vertical="center"/>
    </xf>
    <xf numFmtId="165" fontId="15" fillId="3" borderId="1" xfId="0" applyNumberFormat="1" applyFont="1" applyFill="1" applyBorder="1" applyAlignment="1">
      <alignment horizontal="center" vertical="center"/>
    </xf>
    <xf numFmtId="49" fontId="15" fillId="3" borderId="1" xfId="0" applyNumberFormat="1" applyFont="1" applyFill="1" applyBorder="1" applyAlignment="1">
      <alignment horizontal="center" vertical="top"/>
    </xf>
    <xf numFmtId="0" fontId="23" fillId="2" borderId="1" xfId="23" applyFont="1" applyFill="1" applyBorder="1" applyAlignment="1">
      <alignment horizontal="center" vertical="center"/>
    </xf>
    <xf numFmtId="49" fontId="23" fillId="2" borderId="1" xfId="62" applyNumberFormat="1" applyFont="1" applyFill="1" applyBorder="1" applyAlignment="1">
      <alignment horizontal="center"/>
    </xf>
    <xf numFmtId="0" fontId="15" fillId="2" borderId="1" xfId="62" applyFont="1" applyFill="1" applyBorder="1" applyAlignment="1">
      <alignment horizontal="center"/>
    </xf>
    <xf numFmtId="170" fontId="15" fillId="2" borderId="1" xfId="23" applyNumberFormat="1" applyFont="1" applyFill="1" applyBorder="1" applyAlignment="1">
      <alignment horizontal="center" vertical="justify" wrapText="1"/>
    </xf>
    <xf numFmtId="0" fontId="15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/>
    </xf>
    <xf numFmtId="0" fontId="31" fillId="3" borderId="1" xfId="0" applyFont="1" applyFill="1" applyBorder="1" applyAlignment="1">
      <alignment horizontal="center" vertical="justify"/>
    </xf>
    <xf numFmtId="0" fontId="9" fillId="0" borderId="1" xfId="0" applyFont="1" applyBorder="1" applyAlignment="1">
      <alignment horizontal="left" vertical="center" wrapText="1"/>
    </xf>
    <xf numFmtId="0" fontId="23" fillId="2" borderId="1" xfId="78" applyFont="1" applyFill="1" applyBorder="1" applyAlignment="1">
      <alignment horizontal="left" vertical="center" wrapText="1"/>
    </xf>
    <xf numFmtId="0" fontId="4" fillId="0" borderId="19" xfId="23" applyFont="1" applyBorder="1" applyAlignment="1">
      <alignment horizontal="center" textRotation="90" wrapText="1"/>
    </xf>
    <xf numFmtId="0" fontId="15" fillId="2" borderId="19" xfId="23" applyFont="1" applyFill="1" applyBorder="1" applyAlignment="1">
      <alignment horizontal="center" vertical="center"/>
    </xf>
    <xf numFmtId="0" fontId="23" fillId="2" borderId="19" xfId="23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49" fontId="23" fillId="2" borderId="21" xfId="23" applyNumberFormat="1" applyFont="1" applyFill="1" applyBorder="1" applyAlignment="1">
      <alignment horizontal="center" vertical="center"/>
    </xf>
    <xf numFmtId="0" fontId="9" fillId="0" borderId="21" xfId="0" applyFont="1" applyBorder="1" applyAlignment="1">
      <alignment horizontal="left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/>
    </xf>
    <xf numFmtId="0" fontId="23" fillId="2" borderId="22" xfId="23" applyFont="1" applyFill="1" applyBorder="1" applyAlignment="1">
      <alignment horizontal="center" vertical="center"/>
    </xf>
    <xf numFmtId="49" fontId="14" fillId="0" borderId="33" xfId="23" applyNumberFormat="1" applyFont="1" applyFill="1" applyBorder="1" applyAlignment="1">
      <alignment horizontal="center" vertical="center" wrapText="1"/>
    </xf>
    <xf numFmtId="49" fontId="14" fillId="0" borderId="34" xfId="23" applyNumberFormat="1" applyFont="1" applyFill="1" applyBorder="1" applyAlignment="1">
      <alignment horizontal="center" vertical="center" wrapText="1"/>
    </xf>
    <xf numFmtId="0" fontId="23" fillId="0" borderId="34" xfId="23" applyFont="1" applyFill="1" applyBorder="1" applyAlignment="1">
      <alignment horizontal="center" vertical="center" wrapText="1"/>
    </xf>
    <xf numFmtId="0" fontId="23" fillId="0" borderId="34" xfId="23" applyFont="1" applyBorder="1" applyAlignment="1">
      <alignment horizontal="center" vertical="center"/>
    </xf>
    <xf numFmtId="0" fontId="23" fillId="0" borderId="34" xfId="23" applyFont="1" applyBorder="1" applyAlignment="1">
      <alignment horizontal="center" vertical="center" wrapText="1"/>
    </xf>
    <xf numFmtId="0" fontId="23" fillId="0" borderId="35" xfId="23" applyFont="1" applyBorder="1" applyAlignment="1">
      <alignment horizontal="center" vertical="center" wrapText="1"/>
    </xf>
    <xf numFmtId="166" fontId="1" fillId="0" borderId="0" xfId="29" applyNumberFormat="1" applyFont="1" applyAlignment="1"/>
    <xf numFmtId="2" fontId="1" fillId="0" borderId="0" xfId="29" applyNumberFormat="1" applyFont="1" applyAlignment="1"/>
    <xf numFmtId="0" fontId="1" fillId="0" borderId="0" xfId="29" applyFont="1" applyBorder="1"/>
    <xf numFmtId="0" fontId="1" fillId="0" borderId="0" xfId="29" applyFont="1"/>
    <xf numFmtId="0" fontId="1" fillId="0" borderId="0" xfId="29" applyFont="1" applyBorder="1" applyAlignment="1"/>
    <xf numFmtId="0" fontId="14" fillId="0" borderId="0" xfId="29" applyFont="1" applyBorder="1" applyAlignment="1">
      <alignment horizontal="right"/>
    </xf>
    <xf numFmtId="166" fontId="14" fillId="0" borderId="0" xfId="29" applyNumberFormat="1" applyFont="1" applyBorder="1"/>
    <xf numFmtId="0" fontId="1" fillId="0" borderId="0" xfId="29" applyFont="1" applyAlignment="1">
      <alignment horizontal="center"/>
    </xf>
    <xf numFmtId="1" fontId="1" fillId="0" borderId="0" xfId="29" applyNumberFormat="1" applyFont="1"/>
    <xf numFmtId="166" fontId="1" fillId="0" borderId="0" xfId="29" applyNumberFormat="1" applyFont="1" applyAlignment="1">
      <alignment horizontal="center"/>
    </xf>
    <xf numFmtId="2" fontId="1" fillId="0" borderId="0" xfId="29" applyNumberFormat="1" applyFont="1"/>
    <xf numFmtId="2" fontId="1" fillId="0" borderId="0" xfId="29" applyNumberFormat="1" applyFont="1" applyAlignment="1">
      <alignment horizontal="center"/>
    </xf>
    <xf numFmtId="166" fontId="14" fillId="0" borderId="0" xfId="29" applyNumberFormat="1" applyFont="1" applyAlignment="1">
      <alignment horizontal="center"/>
    </xf>
    <xf numFmtId="0" fontId="15" fillId="2" borderId="0" xfId="29" applyFont="1" applyFill="1" applyBorder="1"/>
    <xf numFmtId="0" fontId="15" fillId="2" borderId="0" xfId="29" applyFont="1" applyFill="1" applyBorder="1" applyAlignment="1"/>
    <xf numFmtId="0" fontId="15" fillId="0" borderId="0" xfId="29" applyFont="1" applyBorder="1" applyAlignment="1"/>
    <xf numFmtId="0" fontId="23" fillId="2" borderId="0" xfId="29" applyFont="1" applyFill="1"/>
    <xf numFmtId="0" fontId="15" fillId="4" borderId="0" xfId="29" applyFont="1" applyFill="1" applyBorder="1"/>
    <xf numFmtId="0" fontId="15" fillId="0" borderId="21" xfId="29" applyFont="1" applyFill="1" applyBorder="1" applyAlignment="1">
      <alignment horizontal="center" vertical="center"/>
    </xf>
    <xf numFmtId="0" fontId="15" fillId="0" borderId="21" xfId="29" applyFont="1" applyBorder="1" applyAlignment="1">
      <alignment horizontal="center" vertical="center"/>
    </xf>
    <xf numFmtId="1" fontId="15" fillId="0" borderId="21" xfId="29" applyNumberFormat="1" applyFont="1" applyFill="1" applyBorder="1" applyAlignment="1">
      <alignment horizontal="center" vertical="center"/>
    </xf>
    <xf numFmtId="0" fontId="15" fillId="0" borderId="33" xfId="29" applyFont="1" applyBorder="1" applyAlignment="1">
      <alignment horizontal="center" vertical="center" wrapText="1"/>
    </xf>
    <xf numFmtId="0" fontId="15" fillId="0" borderId="34" xfId="29" applyFont="1" applyBorder="1" applyAlignment="1">
      <alignment horizontal="center" vertical="center" wrapText="1"/>
    </xf>
    <xf numFmtId="0" fontId="15" fillId="0" borderId="34" xfId="29" applyFont="1" applyFill="1" applyBorder="1" applyAlignment="1">
      <alignment horizontal="center" vertical="center"/>
    </xf>
    <xf numFmtId="0" fontId="15" fillId="0" borderId="34" xfId="29" applyFont="1" applyBorder="1" applyAlignment="1">
      <alignment horizontal="center" vertical="center"/>
    </xf>
    <xf numFmtId="1" fontId="15" fillId="0" borderId="34" xfId="29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5" fillId="0" borderId="1" xfId="26" applyFont="1" applyBorder="1" applyAlignment="1">
      <alignment horizontal="center" vertical="center" wrapText="1"/>
    </xf>
    <xf numFmtId="0" fontId="33" fillId="0" borderId="1" xfId="72" applyFont="1" applyFill="1" applyBorder="1" applyAlignment="1">
      <alignment horizontal="center" vertical="center"/>
    </xf>
    <xf numFmtId="0" fontId="15" fillId="0" borderId="1" xfId="26" applyFont="1" applyBorder="1" applyAlignment="1">
      <alignment horizontal="center" vertical="center" textRotation="90" wrapText="1"/>
    </xf>
    <xf numFmtId="0" fontId="15" fillId="0" borderId="1" xfId="26" applyFont="1" applyFill="1" applyBorder="1" applyAlignment="1">
      <alignment horizontal="center" vertical="center"/>
    </xf>
    <xf numFmtId="0" fontId="15" fillId="0" borderId="1" xfId="26" applyFont="1" applyBorder="1" applyAlignment="1">
      <alignment horizontal="center" vertical="center"/>
    </xf>
    <xf numFmtId="1" fontId="15" fillId="0" borderId="1" xfId="26" applyNumberFormat="1" applyFont="1" applyFill="1" applyBorder="1" applyAlignment="1">
      <alignment horizontal="center" vertical="center"/>
    </xf>
    <xf numFmtId="166" fontId="15" fillId="0" borderId="1" xfId="26" applyNumberFormat="1" applyFont="1" applyBorder="1" applyAlignment="1">
      <alignment horizontal="center" vertical="center" wrapText="1"/>
    </xf>
    <xf numFmtId="2" fontId="15" fillId="0" borderId="1" xfId="26" applyNumberFormat="1" applyFont="1" applyBorder="1" applyAlignment="1">
      <alignment horizontal="center" vertical="center" textRotation="90" wrapText="1"/>
    </xf>
    <xf numFmtId="0" fontId="23" fillId="2" borderId="1" xfId="26" applyFont="1" applyFill="1" applyBorder="1"/>
    <xf numFmtId="1" fontId="23" fillId="2" borderId="1" xfId="26" applyNumberFormat="1" applyFont="1" applyFill="1" applyBorder="1"/>
    <xf numFmtId="1" fontId="23" fillId="2" borderId="1" xfId="26" applyNumberFormat="1" applyFont="1" applyFill="1" applyBorder="1" applyAlignment="1"/>
    <xf numFmtId="166" fontId="23" fillId="2" borderId="1" xfId="26" applyNumberFormat="1" applyFont="1" applyFill="1" applyBorder="1" applyAlignment="1"/>
    <xf numFmtId="166" fontId="23" fillId="2" borderId="1" xfId="26" applyNumberFormat="1" applyFont="1" applyFill="1" applyBorder="1" applyAlignment="1">
      <alignment horizontal="center"/>
    </xf>
    <xf numFmtId="2" fontId="23" fillId="2" borderId="1" xfId="26" applyNumberFormat="1" applyFont="1" applyFill="1" applyBorder="1" applyAlignment="1"/>
    <xf numFmtId="2" fontId="23" fillId="2" borderId="1" xfId="26" applyNumberFormat="1" applyFont="1" applyFill="1" applyBorder="1" applyAlignment="1">
      <alignment horizontal="center"/>
    </xf>
    <xf numFmtId="0" fontId="15" fillId="0" borderId="1" xfId="26" applyFont="1" applyFill="1" applyBorder="1" applyAlignment="1">
      <alignment horizontal="center"/>
    </xf>
    <xf numFmtId="0" fontId="15" fillId="0" borderId="1" xfId="26" applyFont="1" applyFill="1" applyBorder="1" applyAlignment="1">
      <alignment vertical="center" wrapText="1"/>
    </xf>
    <xf numFmtId="0" fontId="15" fillId="0" borderId="1" xfId="26" applyFont="1" applyFill="1" applyBorder="1"/>
    <xf numFmtId="1" fontId="15" fillId="0" borderId="1" xfId="26" applyNumberFormat="1" applyFont="1" applyFill="1" applyBorder="1" applyAlignment="1">
      <alignment horizontal="center"/>
    </xf>
    <xf numFmtId="166" fontId="15" fillId="0" borderId="1" xfId="26" applyNumberFormat="1" applyFont="1" applyFill="1" applyBorder="1" applyAlignment="1">
      <alignment horizontal="center"/>
    </xf>
    <xf numFmtId="2" fontId="15" fillId="0" borderId="1" xfId="26" applyNumberFormat="1" applyFont="1" applyFill="1" applyBorder="1"/>
    <xf numFmtId="2" fontId="15" fillId="0" borderId="1" xfId="26" applyNumberFormat="1" applyFont="1" applyFill="1" applyBorder="1" applyAlignment="1">
      <alignment horizontal="center" vertical="center"/>
    </xf>
    <xf numFmtId="2" fontId="15" fillId="0" borderId="1" xfId="26" applyNumberFormat="1" applyFont="1" applyFill="1" applyBorder="1" applyAlignment="1">
      <alignment horizontal="center"/>
    </xf>
    <xf numFmtId="0" fontId="15" fillId="0" borderId="1" xfId="26" applyNumberFormat="1" applyFont="1" applyFill="1" applyBorder="1" applyAlignment="1" applyProtection="1">
      <alignment horizontal="center" vertical="center"/>
    </xf>
    <xf numFmtId="0" fontId="15" fillId="0" borderId="1" xfId="26" applyNumberFormat="1" applyFont="1" applyFill="1" applyBorder="1" applyAlignment="1" applyProtection="1">
      <alignment horizontal="left" vertical="center"/>
    </xf>
    <xf numFmtId="0" fontId="24" fillId="0" borderId="1" xfId="26" applyNumberFormat="1" applyFont="1" applyFill="1" applyBorder="1" applyAlignment="1" applyProtection="1">
      <alignment horizontal="left" vertical="top"/>
    </xf>
    <xf numFmtId="0" fontId="24" fillId="0" borderId="1" xfId="26" applyNumberFormat="1" applyFont="1" applyFill="1" applyBorder="1" applyAlignment="1" applyProtection="1">
      <alignment horizontal="center" vertical="center"/>
    </xf>
    <xf numFmtId="0" fontId="15" fillId="0" borderId="1" xfId="29" applyNumberFormat="1" applyFont="1" applyBorder="1" applyAlignment="1" applyProtection="1">
      <alignment horizontal="center" vertical="center" textRotation="90" wrapText="1"/>
      <protection locked="0"/>
    </xf>
    <xf numFmtId="0" fontId="15" fillId="0" borderId="1" xfId="26" applyFont="1" applyBorder="1" applyAlignment="1"/>
    <xf numFmtId="0" fontId="23" fillId="2" borderId="1" xfId="26" applyNumberFormat="1" applyFont="1" applyFill="1" applyBorder="1" applyAlignment="1" applyProtection="1">
      <alignment horizontal="right"/>
    </xf>
    <xf numFmtId="166" fontId="23" fillId="0" borderId="1" xfId="26" applyNumberFormat="1" applyFont="1" applyBorder="1" applyAlignment="1">
      <alignment horizontal="center"/>
    </xf>
    <xf numFmtId="2" fontId="23" fillId="0" borderId="1" xfId="26" applyNumberFormat="1" applyFont="1" applyBorder="1" applyAlignment="1"/>
    <xf numFmtId="2" fontId="23" fillId="0" borderId="1" xfId="26" applyNumberFormat="1" applyFont="1" applyBorder="1"/>
    <xf numFmtId="2" fontId="23" fillId="0" borderId="1" xfId="26" applyNumberFormat="1" applyFont="1" applyBorder="1" applyAlignment="1">
      <alignment horizontal="center"/>
    </xf>
    <xf numFmtId="0" fontId="15" fillId="0" borderId="1" xfId="26" applyFont="1" applyBorder="1"/>
    <xf numFmtId="0" fontId="23" fillId="0" borderId="1" xfId="26" applyFont="1" applyBorder="1" applyAlignment="1">
      <alignment horizontal="left" vertical="center" wrapText="1"/>
    </xf>
    <xf numFmtId="0" fontId="23" fillId="2" borderId="1" xfId="26" applyFont="1" applyFill="1" applyBorder="1" applyAlignment="1">
      <alignment horizontal="left"/>
    </xf>
    <xf numFmtId="0" fontId="14" fillId="0" borderId="1" xfId="49" applyNumberFormat="1" applyFont="1" applyFill="1" applyBorder="1" applyAlignment="1">
      <alignment horizontal="left" vertical="center" wrapText="1"/>
    </xf>
    <xf numFmtId="49" fontId="14" fillId="0" borderId="18" xfId="23" applyNumberFormat="1" applyFont="1" applyFill="1" applyBorder="1" applyAlignment="1">
      <alignment horizontal="center" vertical="center" wrapText="1"/>
    </xf>
    <xf numFmtId="49" fontId="14" fillId="0" borderId="1" xfId="23" applyNumberFormat="1" applyFont="1" applyFill="1" applyBorder="1" applyAlignment="1">
      <alignment horizontal="center" vertical="center" wrapText="1"/>
    </xf>
    <xf numFmtId="0" fontId="14" fillId="0" borderId="1" xfId="23" applyFont="1" applyFill="1" applyBorder="1" applyAlignment="1">
      <alignment horizontal="center" vertical="center" textRotation="90" wrapText="1"/>
    </xf>
    <xf numFmtId="49" fontId="15" fillId="2" borderId="1" xfId="64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 applyProtection="1">
      <alignment vertical="center"/>
    </xf>
    <xf numFmtId="1" fontId="21" fillId="2" borderId="13" xfId="0" applyNumberFormat="1" applyFont="1" applyFill="1" applyBorder="1" applyAlignment="1">
      <alignment horizontal="right" vertical="center"/>
    </xf>
    <xf numFmtId="1" fontId="9" fillId="2" borderId="13" xfId="0" applyNumberFormat="1" applyFont="1" applyFill="1" applyBorder="1" applyAlignment="1">
      <alignment horizontal="right" vertical="center"/>
    </xf>
    <xf numFmtId="49" fontId="15" fillId="2" borderId="1" xfId="80" applyNumberFormat="1" applyFont="1" applyFill="1" applyBorder="1" applyAlignment="1">
      <alignment vertical="center"/>
    </xf>
    <xf numFmtId="166" fontId="9" fillId="2" borderId="1" xfId="0" applyNumberFormat="1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right" vertical="center"/>
    </xf>
    <xf numFmtId="0" fontId="9" fillId="2" borderId="13" xfId="0" applyFont="1" applyFill="1" applyBorder="1" applyAlignment="1">
      <alignment horizontal="right" vertical="center"/>
    </xf>
    <xf numFmtId="0" fontId="9" fillId="2" borderId="1" xfId="0" applyNumberFormat="1" applyFont="1" applyFill="1" applyBorder="1" applyAlignment="1">
      <alignment horizontal="right" vertical="center"/>
    </xf>
    <xf numFmtId="0" fontId="9" fillId="2" borderId="13" xfId="0" applyNumberFormat="1" applyFont="1" applyFill="1" applyBorder="1" applyAlignment="1">
      <alignment horizontal="right" vertical="center"/>
    </xf>
    <xf numFmtId="0" fontId="15" fillId="2" borderId="31" xfId="59" applyNumberFormat="1" applyFont="1" applyFill="1" applyBorder="1" applyAlignment="1">
      <alignment horizontal="center" vertical="center"/>
    </xf>
    <xf numFmtId="0" fontId="15" fillId="2" borderId="13" xfId="59" applyNumberFormat="1" applyFont="1" applyFill="1" applyBorder="1" applyAlignment="1">
      <alignment horizontal="center" vertical="center"/>
    </xf>
    <xf numFmtId="1" fontId="15" fillId="2" borderId="1" xfId="59" applyNumberFormat="1" applyFont="1" applyFill="1" applyBorder="1" applyAlignment="1">
      <alignment horizontal="right" vertical="center"/>
    </xf>
    <xf numFmtId="1" fontId="15" fillId="2" borderId="13" xfId="59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21" fillId="2" borderId="1" xfId="0" applyFont="1" applyFill="1" applyBorder="1" applyAlignment="1">
      <alignment horizontal="right" vertical="center"/>
    </xf>
    <xf numFmtId="0" fontId="22" fillId="2" borderId="1" xfId="0" applyFont="1" applyFill="1" applyBorder="1" applyAlignment="1">
      <alignment horizontal="center" vertical="center"/>
    </xf>
    <xf numFmtId="1" fontId="21" fillId="2" borderId="1" xfId="0" applyNumberFormat="1" applyFont="1" applyFill="1" applyBorder="1" applyAlignment="1">
      <alignment horizontal="right" vertical="center"/>
    </xf>
    <xf numFmtId="166" fontId="21" fillId="2" borderId="1" xfId="0" applyNumberFormat="1" applyFont="1" applyFill="1" applyBorder="1" applyAlignment="1">
      <alignment horizontal="right" vertical="center"/>
    </xf>
    <xf numFmtId="3" fontId="9" fillId="2" borderId="1" xfId="0" applyNumberFormat="1" applyFont="1" applyFill="1" applyBorder="1" applyAlignment="1">
      <alignment horizontal="right" vertical="center"/>
    </xf>
    <xf numFmtId="3" fontId="3" fillId="2" borderId="7" xfId="59" applyNumberFormat="1" applyFont="1" applyFill="1" applyBorder="1" applyAlignment="1">
      <alignment horizontal="center" vertical="center" wrapText="1"/>
    </xf>
    <xf numFmtId="0" fontId="3" fillId="2" borderId="7" xfId="59" applyNumberFormat="1" applyFont="1" applyFill="1" applyBorder="1" applyAlignment="1">
      <alignment horizontal="center" vertical="center"/>
    </xf>
    <xf numFmtId="3" fontId="15" fillId="3" borderId="1" xfId="0" applyNumberFormat="1" applyFont="1" applyFill="1" applyBorder="1" applyAlignment="1">
      <alignment horizontal="right" vertical="center"/>
    </xf>
    <xf numFmtId="3" fontId="28" fillId="0" borderId="1" xfId="0" applyNumberFormat="1" applyFont="1" applyFill="1" applyBorder="1" applyAlignment="1">
      <alignment horizontal="right" vertical="center"/>
    </xf>
    <xf numFmtId="3" fontId="15" fillId="2" borderId="1" xfId="23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right"/>
    </xf>
    <xf numFmtId="0" fontId="15" fillId="3" borderId="1" xfId="0" applyFont="1" applyFill="1" applyBorder="1" applyAlignment="1">
      <alignment horizontal="right" vertical="center"/>
    </xf>
    <xf numFmtId="3" fontId="32" fillId="3" borderId="1" xfId="0" applyNumberFormat="1" applyFont="1" applyFill="1" applyBorder="1" applyAlignment="1">
      <alignment horizontal="right" vertical="center"/>
    </xf>
    <xf numFmtId="0" fontId="15" fillId="2" borderId="1" xfId="23" applyFont="1" applyFill="1" applyBorder="1" applyAlignment="1">
      <alignment horizontal="right" vertical="center"/>
    </xf>
    <xf numFmtId="0" fontId="15" fillId="2" borderId="1" xfId="23" applyFont="1" applyFill="1" applyBorder="1" applyAlignment="1">
      <alignment horizontal="right" vertical="center" wrapText="1"/>
    </xf>
    <xf numFmtId="49" fontId="15" fillId="2" borderId="1" xfId="23" applyNumberFormat="1" applyFont="1" applyFill="1" applyBorder="1" applyAlignment="1">
      <alignment horizontal="right" vertical="center" wrapText="1"/>
    </xf>
    <xf numFmtId="49" fontId="23" fillId="2" borderId="1" xfId="23" applyNumberFormat="1" applyFont="1" applyFill="1" applyBorder="1" applyAlignment="1">
      <alignment horizontal="right" vertical="center" wrapText="1"/>
    </xf>
    <xf numFmtId="165" fontId="15" fillId="2" borderId="1" xfId="23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0" fontId="9" fillId="0" borderId="21" xfId="0" applyFont="1" applyBorder="1" applyAlignment="1">
      <alignment horizontal="right" vertical="center"/>
    </xf>
    <xf numFmtId="0" fontId="32" fillId="3" borderId="1" xfId="0" applyFont="1" applyFill="1" applyBorder="1" applyAlignment="1">
      <alignment horizontal="right" vertical="justify"/>
    </xf>
    <xf numFmtId="0" fontId="15" fillId="2" borderId="21" xfId="23" applyFont="1" applyFill="1" applyBorder="1" applyAlignment="1">
      <alignment horizontal="right" vertical="center"/>
    </xf>
    <xf numFmtId="0" fontId="15" fillId="2" borderId="1" xfId="23" applyFont="1" applyFill="1" applyBorder="1" applyAlignment="1">
      <alignment horizontal="right" vertical="justify" wrapText="1"/>
    </xf>
    <xf numFmtId="166" fontId="15" fillId="3" borderId="1" xfId="0" applyNumberFormat="1" applyFont="1" applyFill="1" applyBorder="1" applyAlignment="1">
      <alignment horizontal="right" vertical="center"/>
    </xf>
    <xf numFmtId="166" fontId="23" fillId="2" borderId="1" xfId="23" applyNumberFormat="1" applyFont="1" applyFill="1" applyBorder="1" applyAlignment="1">
      <alignment horizontal="right" vertical="center"/>
    </xf>
    <xf numFmtId="166" fontId="9" fillId="0" borderId="1" xfId="0" applyNumberFormat="1" applyFont="1" applyBorder="1" applyAlignment="1">
      <alignment horizontal="right" vertical="center"/>
    </xf>
    <xf numFmtId="166" fontId="9" fillId="0" borderId="21" xfId="0" applyNumberFormat="1" applyFont="1" applyBorder="1" applyAlignment="1">
      <alignment horizontal="right" vertical="center"/>
    </xf>
    <xf numFmtId="49" fontId="15" fillId="2" borderId="36" xfId="23" applyNumberFormat="1" applyFont="1" applyFill="1" applyBorder="1" applyAlignment="1">
      <alignment horizontal="center" vertical="center" wrapText="1"/>
    </xf>
    <xf numFmtId="0" fontId="15" fillId="2" borderId="3" xfId="23" applyFont="1" applyFill="1" applyBorder="1" applyAlignment="1">
      <alignment horizontal="center" vertical="center" wrapText="1"/>
    </xf>
    <xf numFmtId="49" fontId="23" fillId="2" borderId="3" xfId="23" applyNumberFormat="1" applyFont="1" applyFill="1" applyBorder="1" applyAlignment="1">
      <alignment horizontal="right" vertical="center" wrapText="1"/>
    </xf>
    <xf numFmtId="0" fontId="15" fillId="2" borderId="3" xfId="23" applyFont="1" applyFill="1" applyBorder="1" applyAlignment="1">
      <alignment horizontal="center" vertical="justify"/>
    </xf>
    <xf numFmtId="49" fontId="15" fillId="2" borderId="3" xfId="23" applyNumberFormat="1" applyFont="1" applyFill="1" applyBorder="1" applyAlignment="1">
      <alignment horizontal="center" vertical="justify" wrapText="1"/>
    </xf>
    <xf numFmtId="49" fontId="15" fillId="2" borderId="3" xfId="23" applyNumberFormat="1" applyFont="1" applyFill="1" applyBorder="1" applyAlignment="1">
      <alignment horizontal="center" vertical="justify"/>
    </xf>
    <xf numFmtId="0" fontId="15" fillId="2" borderId="3" xfId="23" applyFont="1" applyFill="1" applyBorder="1" applyAlignment="1">
      <alignment horizontal="center" vertical="center"/>
    </xf>
    <xf numFmtId="0" fontId="15" fillId="2" borderId="3" xfId="62" applyFont="1" applyFill="1" applyBorder="1" applyAlignment="1">
      <alignment horizontal="center"/>
    </xf>
    <xf numFmtId="0" fontId="15" fillId="2" borderId="3" xfId="23" applyFont="1" applyFill="1" applyBorder="1" applyAlignment="1">
      <alignment horizontal="right" vertical="center"/>
    </xf>
    <xf numFmtId="0" fontId="15" fillId="2" borderId="3" xfId="23" applyFont="1" applyFill="1" applyBorder="1" applyAlignment="1">
      <alignment horizontal="right" vertical="center" wrapText="1"/>
    </xf>
    <xf numFmtId="49" fontId="15" fillId="2" borderId="3" xfId="23" applyNumberFormat="1" applyFont="1" applyFill="1" applyBorder="1" applyAlignment="1">
      <alignment horizontal="right" vertical="center" wrapText="1"/>
    </xf>
    <xf numFmtId="166" fontId="23" fillId="2" borderId="3" xfId="23" applyNumberFormat="1" applyFont="1" applyFill="1" applyBorder="1" applyAlignment="1">
      <alignment horizontal="right" vertical="center"/>
    </xf>
    <xf numFmtId="0" fontId="15" fillId="2" borderId="3" xfId="23" applyFont="1" applyFill="1" applyBorder="1" applyAlignment="1">
      <alignment horizontal="right" vertical="justify" wrapText="1"/>
    </xf>
    <xf numFmtId="0" fontId="9" fillId="2" borderId="3" xfId="23" applyFont="1" applyFill="1" applyBorder="1" applyAlignment="1">
      <alignment horizontal="center" vertical="justify" wrapText="1"/>
    </xf>
    <xf numFmtId="170" fontId="15" fillId="2" borderId="3" xfId="23" applyNumberFormat="1" applyFont="1" applyFill="1" applyBorder="1" applyAlignment="1">
      <alignment horizontal="center" vertical="justify" wrapText="1"/>
    </xf>
    <xf numFmtId="0" fontId="15" fillId="2" borderId="37" xfId="23" applyFont="1" applyFill="1" applyBorder="1" applyAlignment="1">
      <alignment horizontal="center" vertical="center"/>
    </xf>
    <xf numFmtId="49" fontId="15" fillId="2" borderId="33" xfId="23" applyNumberFormat="1" applyFont="1" applyFill="1" applyBorder="1" applyAlignment="1">
      <alignment horizontal="center" vertical="center" wrapText="1"/>
    </xf>
    <xf numFmtId="0" fontId="15" fillId="2" borderId="34" xfId="23" applyFont="1" applyFill="1" applyBorder="1" applyAlignment="1">
      <alignment horizontal="center" vertical="center" wrapText="1"/>
    </xf>
    <xf numFmtId="49" fontId="23" fillId="2" borderId="34" xfId="23" applyNumberFormat="1" applyFont="1" applyFill="1" applyBorder="1" applyAlignment="1">
      <alignment horizontal="right" vertical="center" wrapText="1"/>
    </xf>
    <xf numFmtId="0" fontId="15" fillId="2" borderId="34" xfId="23" applyFont="1" applyFill="1" applyBorder="1" applyAlignment="1">
      <alignment horizontal="center" vertical="justify"/>
    </xf>
    <xf numFmtId="49" fontId="15" fillId="2" borderId="34" xfId="23" applyNumberFormat="1" applyFont="1" applyFill="1" applyBorder="1" applyAlignment="1">
      <alignment horizontal="center" vertical="justify" wrapText="1"/>
    </xf>
    <xf numFmtId="49" fontId="15" fillId="2" borderId="34" xfId="23" applyNumberFormat="1" applyFont="1" applyFill="1" applyBorder="1" applyAlignment="1">
      <alignment horizontal="center" vertical="justify"/>
    </xf>
    <xf numFmtId="0" fontId="15" fillId="2" borderId="34" xfId="23" applyFont="1" applyFill="1" applyBorder="1" applyAlignment="1">
      <alignment horizontal="center" vertical="center"/>
    </xf>
    <xf numFmtId="0" fontId="15" fillId="2" borderId="34" xfId="62" applyFont="1" applyFill="1" applyBorder="1" applyAlignment="1">
      <alignment horizontal="center"/>
    </xf>
    <xf numFmtId="0" fontId="15" fillId="2" borderId="34" xfId="23" applyFont="1" applyFill="1" applyBorder="1" applyAlignment="1">
      <alignment horizontal="right" vertical="center"/>
    </xf>
    <xf numFmtId="0" fontId="15" fillId="2" borderId="34" xfId="23" applyFont="1" applyFill="1" applyBorder="1" applyAlignment="1">
      <alignment horizontal="right" vertical="center" wrapText="1"/>
    </xf>
    <xf numFmtId="49" fontId="15" fillId="2" borderId="34" xfId="23" applyNumberFormat="1" applyFont="1" applyFill="1" applyBorder="1" applyAlignment="1">
      <alignment horizontal="right" vertical="center" wrapText="1"/>
    </xf>
    <xf numFmtId="166" fontId="23" fillId="2" borderId="34" xfId="23" applyNumberFormat="1" applyFont="1" applyFill="1" applyBorder="1" applyAlignment="1">
      <alignment horizontal="right" vertical="center"/>
    </xf>
    <xf numFmtId="0" fontId="15" fillId="2" borderId="34" xfId="23" applyFont="1" applyFill="1" applyBorder="1" applyAlignment="1">
      <alignment horizontal="right" vertical="justify" wrapText="1"/>
    </xf>
    <xf numFmtId="0" fontId="9" fillId="2" borderId="34" xfId="23" applyFont="1" applyFill="1" applyBorder="1" applyAlignment="1">
      <alignment horizontal="center" vertical="justify" wrapText="1"/>
    </xf>
    <xf numFmtId="170" fontId="15" fillId="2" borderId="34" xfId="23" applyNumberFormat="1" applyFont="1" applyFill="1" applyBorder="1" applyAlignment="1">
      <alignment horizontal="center" vertical="justify" wrapText="1"/>
    </xf>
    <xf numFmtId="0" fontId="15" fillId="2" borderId="35" xfId="23" applyFont="1" applyFill="1" applyBorder="1" applyAlignment="1">
      <alignment horizontal="center" vertical="center"/>
    </xf>
    <xf numFmtId="0" fontId="1" fillId="2" borderId="0" xfId="0" applyFont="1" applyFill="1"/>
    <xf numFmtId="0" fontId="0" fillId="2" borderId="0" xfId="0" applyFill="1"/>
    <xf numFmtId="0" fontId="3" fillId="2" borderId="3" xfId="59" applyNumberFormat="1" applyFont="1" applyFill="1" applyBorder="1" applyAlignment="1">
      <alignment horizontal="center" vertical="center"/>
    </xf>
    <xf numFmtId="0" fontId="12" fillId="2" borderId="0" xfId="0" applyFont="1" applyFill="1"/>
    <xf numFmtId="166" fontId="3" fillId="2" borderId="3" xfId="0" applyNumberFormat="1" applyFont="1" applyFill="1" applyBorder="1" applyAlignment="1">
      <alignment horizontal="center" vertical="center"/>
    </xf>
    <xf numFmtId="166" fontId="3" fillId="2" borderId="6" xfId="0" applyNumberFormat="1" applyFont="1" applyFill="1" applyBorder="1" applyAlignment="1">
      <alignment horizontal="center" vertical="center"/>
    </xf>
    <xf numFmtId="166" fontId="3" fillId="2" borderId="7" xfId="0" applyNumberFormat="1" applyFont="1" applyFill="1" applyBorder="1" applyAlignment="1">
      <alignment horizontal="center" vertical="center"/>
    </xf>
    <xf numFmtId="166" fontId="3" fillId="2" borderId="11" xfId="0" applyNumberFormat="1" applyFont="1" applyFill="1" applyBorder="1" applyAlignment="1">
      <alignment horizontal="center" vertical="center"/>
    </xf>
    <xf numFmtId="0" fontId="3" fillId="2" borderId="4" xfId="59" applyNumberFormat="1" applyFont="1" applyFill="1" applyBorder="1" applyAlignment="1">
      <alignment horizontal="center" vertical="center" textRotation="90"/>
    </xf>
    <xf numFmtId="3" fontId="3" fillId="2" borderId="4" xfId="73" applyNumberFormat="1" applyFont="1" applyFill="1" applyBorder="1" applyAlignment="1">
      <alignment vertical="center"/>
    </xf>
    <xf numFmtId="3" fontId="3" fillId="2" borderId="3" xfId="73" applyNumberFormat="1" applyFont="1" applyFill="1" applyBorder="1" applyAlignment="1">
      <alignment vertical="center"/>
    </xf>
    <xf numFmtId="3" fontId="3" fillId="2" borderId="5" xfId="73" applyNumberFormat="1" applyFont="1" applyFill="1" applyBorder="1" applyAlignment="1">
      <alignment vertical="center"/>
    </xf>
    <xf numFmtId="3" fontId="3" fillId="2" borderId="12" xfId="59" applyNumberFormat="1" applyFont="1" applyFill="1" applyBorder="1" applyAlignment="1">
      <alignment horizontal="center" vertical="center" wrapText="1"/>
    </xf>
    <xf numFmtId="3" fontId="3" fillId="2" borderId="0" xfId="59" applyNumberFormat="1" applyFont="1" applyFill="1" applyBorder="1" applyAlignment="1">
      <alignment horizontal="center" vertical="center" wrapText="1"/>
    </xf>
    <xf numFmtId="0" fontId="3" fillId="2" borderId="2" xfId="59" applyNumberFormat="1" applyFont="1" applyFill="1" applyBorder="1" applyAlignment="1">
      <alignment horizontal="center" vertical="center"/>
    </xf>
    <xf numFmtId="0" fontId="3" fillId="2" borderId="8" xfId="59" applyNumberFormat="1" applyFont="1" applyFill="1" applyBorder="1" applyAlignment="1">
      <alignment horizontal="center" vertical="center" textRotation="90"/>
    </xf>
    <xf numFmtId="3" fontId="3" fillId="2" borderId="8" xfId="59" applyNumberFormat="1" applyFont="1" applyFill="1" applyBorder="1" applyAlignment="1">
      <alignment horizontal="center" vertical="center" wrapText="1"/>
    </xf>
    <xf numFmtId="3" fontId="3" fillId="2" borderId="2" xfId="59" applyNumberFormat="1" applyFont="1" applyFill="1" applyBorder="1" applyAlignment="1">
      <alignment horizontal="center" vertical="center" wrapText="1"/>
    </xf>
    <xf numFmtId="3" fontId="3" fillId="2" borderId="9" xfId="59" applyNumberFormat="1" applyFont="1" applyFill="1" applyBorder="1" applyAlignment="1">
      <alignment horizontal="center" vertical="center" wrapText="1"/>
    </xf>
    <xf numFmtId="166" fontId="3" fillId="2" borderId="2" xfId="0" applyNumberFormat="1" applyFont="1" applyFill="1" applyBorder="1" applyAlignment="1">
      <alignment horizontal="center" vertical="center"/>
    </xf>
    <xf numFmtId="166" fontId="3" fillId="2" borderId="10" xfId="0" applyNumberFormat="1" applyFont="1" applyFill="1" applyBorder="1" applyAlignment="1">
      <alignment horizontal="center" vertical="center"/>
    </xf>
    <xf numFmtId="0" fontId="3" fillId="2" borderId="13" xfId="59" applyNumberFormat="1" applyFont="1" applyFill="1" applyBorder="1" applyAlignment="1">
      <alignment horizontal="center" vertical="center"/>
    </xf>
    <xf numFmtId="0" fontId="1" fillId="2" borderId="8" xfId="59" applyNumberFormat="1" applyFont="1" applyFill="1" applyBorder="1" applyAlignment="1">
      <alignment horizontal="center" vertical="center"/>
    </xf>
    <xf numFmtId="0" fontId="3" fillId="2" borderId="14" xfId="59" applyNumberFormat="1" applyFont="1" applyFill="1" applyBorder="1" applyAlignment="1">
      <alignment horizontal="center" vertical="center"/>
    </xf>
    <xf numFmtId="0" fontId="3" fillId="2" borderId="1" xfId="59" applyNumberFormat="1" applyFont="1" applyFill="1" applyBorder="1" applyAlignment="1">
      <alignment horizontal="center" vertical="center"/>
    </xf>
    <xf numFmtId="0" fontId="3" fillId="2" borderId="1" xfId="59" applyNumberFormat="1" applyFont="1" applyFill="1" applyBorder="1" applyAlignment="1">
      <alignment horizontal="right" vertical="center"/>
    </xf>
    <xf numFmtId="0" fontId="14" fillId="2" borderId="2" xfId="59" applyNumberFormat="1" applyFont="1" applyFill="1" applyBorder="1" applyAlignment="1">
      <alignment horizontal="center" vertical="center"/>
    </xf>
    <xf numFmtId="166" fontId="3" fillId="2" borderId="1" xfId="59" applyNumberFormat="1" applyFont="1" applyFill="1" applyBorder="1" applyAlignment="1">
      <alignment horizontal="center" vertical="center"/>
    </xf>
    <xf numFmtId="166" fontId="3" fillId="2" borderId="13" xfId="59" applyNumberFormat="1" applyFont="1" applyFill="1" applyBorder="1" applyAlignment="1">
      <alignment horizontal="center" vertical="center"/>
    </xf>
    <xf numFmtId="0" fontId="17" fillId="2" borderId="13" xfId="59" applyNumberFormat="1" applyFont="1" applyFill="1" applyBorder="1" applyAlignment="1">
      <alignment vertical="center"/>
    </xf>
    <xf numFmtId="0" fontId="17" fillId="2" borderId="1" xfId="59" applyNumberFormat="1" applyFont="1" applyFill="1" applyBorder="1" applyAlignment="1">
      <alignment vertical="center"/>
    </xf>
    <xf numFmtId="0" fontId="16" fillId="2" borderId="13" xfId="0" applyFont="1" applyFill="1" applyBorder="1" applyAlignment="1">
      <alignment horizontal="center" vertical="center"/>
    </xf>
    <xf numFmtId="49" fontId="1" fillId="2" borderId="1" xfId="64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 applyProtection="1">
      <alignment horizontal="left" vertical="top" wrapText="1"/>
    </xf>
    <xf numFmtId="49" fontId="16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1" fontId="17" fillId="2" borderId="13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/>
    </xf>
    <xf numFmtId="1" fontId="17" fillId="2" borderId="1" xfId="0" applyNumberFormat="1" applyFont="1" applyFill="1" applyBorder="1" applyAlignment="1">
      <alignment horizontal="right" vertical="center"/>
    </xf>
    <xf numFmtId="3" fontId="16" fillId="2" borderId="1" xfId="0" applyNumberFormat="1" applyFont="1" applyFill="1" applyBorder="1" applyAlignment="1">
      <alignment horizontal="right" vertical="center"/>
    </xf>
    <xf numFmtId="1" fontId="16" fillId="2" borderId="1" xfId="0" applyNumberFormat="1" applyFont="1" applyFill="1" applyBorder="1" applyAlignment="1">
      <alignment horizontal="right" vertical="center"/>
    </xf>
    <xf numFmtId="165" fontId="16" fillId="2" borderId="1" xfId="0" applyNumberFormat="1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right" vertical="center"/>
    </xf>
    <xf numFmtId="0" fontId="16" fillId="2" borderId="13" xfId="0" applyFont="1" applyFill="1" applyBorder="1" applyAlignment="1">
      <alignment horizontal="right" vertical="center"/>
    </xf>
    <xf numFmtId="0" fontId="16" fillId="2" borderId="1" xfId="0" applyNumberFormat="1" applyFont="1" applyFill="1" applyBorder="1" applyAlignment="1">
      <alignment horizontal="right" vertical="center"/>
    </xf>
    <xf numFmtId="0" fontId="16" fillId="2" borderId="13" xfId="0" applyNumberFormat="1" applyFont="1" applyFill="1" applyBorder="1" applyAlignment="1">
      <alignment horizontal="right" vertical="center"/>
    </xf>
    <xf numFmtId="166" fontId="16" fillId="2" borderId="1" xfId="0" applyNumberFormat="1" applyFont="1" applyFill="1" applyBorder="1" applyAlignment="1">
      <alignment horizontal="right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right" vertical="center"/>
    </xf>
    <xf numFmtId="0" fontId="36" fillId="2" borderId="1" xfId="0" applyFont="1" applyFill="1" applyBorder="1" applyAlignment="1">
      <alignment horizontal="center" vertical="center"/>
    </xf>
    <xf numFmtId="165" fontId="17" fillId="2" borderId="1" xfId="0" applyNumberFormat="1" applyFont="1" applyFill="1" applyBorder="1" applyAlignment="1">
      <alignment horizontal="right" vertical="center"/>
    </xf>
    <xf numFmtId="0" fontId="17" fillId="2" borderId="1" xfId="0" applyNumberFormat="1" applyFont="1" applyFill="1" applyBorder="1" applyAlignment="1">
      <alignment horizontal="right" vertical="center"/>
    </xf>
    <xf numFmtId="166" fontId="17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 applyProtection="1">
      <alignment vertical="center" wrapText="1"/>
    </xf>
    <xf numFmtId="0" fontId="1" fillId="2" borderId="1" xfId="0" applyNumberFormat="1" applyFont="1" applyFill="1" applyBorder="1" applyAlignment="1">
      <alignment horizontal="right" vertical="center"/>
    </xf>
    <xf numFmtId="0" fontId="1" fillId="2" borderId="13" xfId="0" applyNumberFormat="1" applyFont="1" applyFill="1" applyBorder="1" applyAlignment="1">
      <alignment horizontal="right" vertical="center"/>
    </xf>
    <xf numFmtId="166" fontId="1" fillId="2" borderId="1" xfId="0" applyNumberFormat="1" applyFont="1" applyFill="1" applyBorder="1" applyAlignment="1">
      <alignment horizontal="right" vertical="center"/>
    </xf>
    <xf numFmtId="0" fontId="14" fillId="2" borderId="1" xfId="0" applyNumberFormat="1" applyFont="1" applyFill="1" applyBorder="1" applyAlignment="1">
      <alignment horizontal="right" vertical="center"/>
    </xf>
    <xf numFmtId="166" fontId="14" fillId="2" borderId="1" xfId="0" applyNumberFormat="1" applyFont="1" applyFill="1" applyBorder="1" applyAlignment="1">
      <alignment horizontal="right" vertical="center"/>
    </xf>
    <xf numFmtId="0" fontId="15" fillId="2" borderId="1" xfId="0" applyFont="1" applyFill="1" applyBorder="1" applyAlignment="1">
      <alignment wrapText="1"/>
    </xf>
    <xf numFmtId="0" fontId="17" fillId="2" borderId="13" xfId="0" applyNumberFormat="1" applyFont="1" applyFill="1" applyBorder="1" applyAlignment="1">
      <alignment horizontal="right" vertical="center"/>
    </xf>
    <xf numFmtId="0" fontId="9" fillId="2" borderId="1" xfId="29" applyFont="1" applyFill="1" applyBorder="1" applyAlignment="1">
      <alignment horizontal="center"/>
    </xf>
    <xf numFmtId="0" fontId="9" fillId="2" borderId="1" xfId="29" applyFont="1" applyFill="1" applyBorder="1"/>
    <xf numFmtId="0" fontId="9" fillId="2" borderId="1" xfId="29" applyFont="1" applyFill="1" applyBorder="1" applyAlignment="1">
      <alignment horizontal="center" vertical="center"/>
    </xf>
    <xf numFmtId="167" fontId="15" fillId="2" borderId="1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49" fontId="15" fillId="2" borderId="1" xfId="27" applyNumberFormat="1" applyFont="1" applyFill="1" applyBorder="1" applyAlignment="1">
      <alignment horizontal="center" vertical="center"/>
    </xf>
    <xf numFmtId="3" fontId="1" fillId="2" borderId="1" xfId="59" applyNumberFormat="1" applyFont="1" applyFill="1" applyBorder="1" applyAlignment="1">
      <alignment horizontal="right" vertical="center"/>
    </xf>
    <xf numFmtId="1" fontId="9" fillId="2" borderId="1" xfId="0" applyNumberFormat="1" applyFont="1" applyFill="1" applyBorder="1" applyAlignment="1">
      <alignment horizontal="right" vertical="center"/>
    </xf>
    <xf numFmtId="0" fontId="37" fillId="2" borderId="13" xfId="0" applyFont="1" applyFill="1" applyBorder="1" applyAlignment="1">
      <alignment horizontal="center" vertical="center"/>
    </xf>
    <xf numFmtId="49" fontId="2" fillId="2" borderId="1" xfId="64" applyNumberFormat="1" applyFont="1" applyFill="1" applyBorder="1" applyAlignment="1">
      <alignment horizontal="center" vertical="center"/>
    </xf>
    <xf numFmtId="49" fontId="37" fillId="2" borderId="1" xfId="0" applyNumberFormat="1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1" fontId="35" fillId="2" borderId="13" xfId="0" applyNumberFormat="1" applyFont="1" applyFill="1" applyBorder="1" applyAlignment="1">
      <alignment horizontal="right" vertical="center"/>
    </xf>
    <xf numFmtId="1" fontId="35" fillId="2" borderId="1" xfId="0" applyNumberFormat="1" applyFont="1" applyFill="1" applyBorder="1" applyAlignment="1">
      <alignment horizontal="right" vertical="center"/>
    </xf>
    <xf numFmtId="0" fontId="37" fillId="2" borderId="1" xfId="0" applyFont="1" applyFill="1" applyBorder="1" applyAlignment="1">
      <alignment horizontal="right" vertical="center"/>
    </xf>
    <xf numFmtId="0" fontId="37" fillId="2" borderId="13" xfId="0" applyFont="1" applyFill="1" applyBorder="1" applyAlignment="1">
      <alignment horizontal="right" vertical="center"/>
    </xf>
    <xf numFmtId="0" fontId="35" fillId="2" borderId="1" xfId="0" applyNumberFormat="1" applyFont="1" applyFill="1" applyBorder="1" applyAlignment="1">
      <alignment horizontal="right" vertical="center"/>
    </xf>
    <xf numFmtId="0" fontId="35" fillId="2" borderId="13" xfId="0" applyNumberFormat="1" applyFont="1" applyFill="1" applyBorder="1" applyAlignment="1">
      <alignment horizontal="right" vertical="center"/>
    </xf>
    <xf numFmtId="166" fontId="35" fillId="2" borderId="1" xfId="0" applyNumberFormat="1" applyFont="1" applyFill="1" applyBorder="1" applyAlignment="1">
      <alignment horizontal="right" vertical="center"/>
    </xf>
    <xf numFmtId="0" fontId="14" fillId="2" borderId="0" xfId="0" applyFont="1" applyFill="1" applyBorder="1" applyAlignment="1">
      <alignment vertical="center"/>
    </xf>
    <xf numFmtId="49" fontId="14" fillId="2" borderId="0" xfId="0" applyNumberFormat="1" applyFont="1" applyFill="1" applyBorder="1" applyAlignment="1">
      <alignment horizontal="right" vertical="center" wrapText="1"/>
    </xf>
    <xf numFmtId="0" fontId="14" fillId="2" borderId="0" xfId="0" applyFont="1" applyFill="1" applyBorder="1" applyAlignment="1">
      <alignment horizontal="right" vertical="center"/>
    </xf>
    <xf numFmtId="165" fontId="14" fillId="2" borderId="0" xfId="0" applyNumberFormat="1" applyFont="1" applyFill="1" applyBorder="1" applyAlignment="1">
      <alignment horizontal="right" vertical="center"/>
    </xf>
    <xf numFmtId="166" fontId="14" fillId="2" borderId="0" xfId="0" applyNumberFormat="1" applyFont="1" applyFill="1" applyBorder="1" applyAlignment="1">
      <alignment horizontal="right" vertical="center"/>
    </xf>
    <xf numFmtId="0" fontId="34" fillId="2" borderId="0" xfId="0" applyFont="1" applyFill="1" applyBorder="1" applyAlignment="1">
      <alignment vertical="center"/>
    </xf>
    <xf numFmtId="0" fontId="0" fillId="2" borderId="0" xfId="0" applyFill="1" applyBorder="1"/>
    <xf numFmtId="0" fontId="0" fillId="2" borderId="0" xfId="0" applyFill="1" applyBorder="1" applyAlignment="1">
      <alignment horizontal="right"/>
    </xf>
    <xf numFmtId="0" fontId="2" fillId="2" borderId="0" xfId="0" applyFont="1" applyFill="1"/>
    <xf numFmtId="0" fontId="34" fillId="2" borderId="0" xfId="75" applyFont="1" applyFill="1" applyBorder="1" applyAlignment="1">
      <alignment horizontal="left"/>
    </xf>
    <xf numFmtId="0" fontId="20" fillId="2" borderId="0" xfId="0" applyFont="1" applyFill="1"/>
    <xf numFmtId="0" fontId="2" fillId="2" borderId="0" xfId="81" applyFont="1" applyFill="1"/>
    <xf numFmtId="0" fontId="34" fillId="2" borderId="0" xfId="75" applyFont="1" applyFill="1" applyBorder="1" applyAlignment="1">
      <alignment horizontal="left" vertical="center"/>
    </xf>
    <xf numFmtId="0" fontId="20" fillId="2" borderId="0" xfId="0" applyFont="1" applyFill="1" applyAlignment="1">
      <alignment horizontal="right"/>
    </xf>
    <xf numFmtId="0" fontId="34" fillId="2" borderId="0" xfId="75" applyFont="1" applyFill="1" applyAlignment="1">
      <alignment horizontal="left"/>
    </xf>
    <xf numFmtId="0" fontId="34" fillId="2" borderId="0" xfId="75" applyFont="1" applyFill="1" applyAlignment="1">
      <alignment horizontal="left" vertical="center"/>
    </xf>
    <xf numFmtId="166" fontId="0" fillId="2" borderId="0" xfId="0" applyNumberFormat="1" applyFill="1" applyAlignment="1">
      <alignment horizontal="center"/>
    </xf>
    <xf numFmtId="0" fontId="34" fillId="2" borderId="0" xfId="75" applyFont="1" applyFill="1" applyAlignment="1"/>
    <xf numFmtId="0" fontId="0" fillId="2" borderId="0" xfId="0" applyFill="1" applyAlignment="1">
      <alignment horizontal="center"/>
    </xf>
    <xf numFmtId="0" fontId="2" fillId="2" borderId="0" xfId="75" applyFont="1" applyFill="1" applyAlignment="1">
      <alignment horizontal="left"/>
    </xf>
    <xf numFmtId="0" fontId="1" fillId="2" borderId="0" xfId="75" applyFont="1" applyFill="1" applyAlignment="1">
      <alignment horizontal="left"/>
    </xf>
    <xf numFmtId="166" fontId="12" fillId="2" borderId="0" xfId="0" applyNumberFormat="1" applyFont="1" applyFill="1"/>
    <xf numFmtId="0" fontId="1" fillId="2" borderId="0" xfId="0" applyFont="1" applyFill="1" applyAlignment="1">
      <alignment vertical="center"/>
    </xf>
    <xf numFmtId="0" fontId="1" fillId="2" borderId="0" xfId="75" applyFont="1" applyFill="1" applyAlignment="1">
      <alignment horizontal="left" vertical="center"/>
    </xf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66" fontId="12" fillId="2" borderId="0" xfId="0" applyNumberFormat="1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0" fillId="2" borderId="0" xfId="0" applyFont="1" applyFill="1" applyAlignment="1">
      <alignment horizontal="right" vertical="center"/>
    </xf>
    <xf numFmtId="0" fontId="2" fillId="2" borderId="0" xfId="75" applyFont="1" applyFill="1" applyBorder="1" applyAlignment="1">
      <alignment horizontal="left"/>
    </xf>
    <xf numFmtId="0" fontId="2" fillId="2" borderId="0" xfId="75" applyFont="1" applyFill="1" applyAlignment="1">
      <alignment horizontal="right"/>
    </xf>
    <xf numFmtId="0" fontId="2" fillId="2" borderId="0" xfId="75" applyFont="1" applyFill="1" applyAlignment="1"/>
    <xf numFmtId="0" fontId="2" fillId="2" borderId="0" xfId="75" applyFont="1" applyFill="1" applyAlignment="1">
      <alignment horizontal="center"/>
    </xf>
    <xf numFmtId="0" fontId="2" fillId="2" borderId="0" xfId="75" applyFont="1" applyFill="1" applyAlignment="1">
      <alignment vertical="center"/>
    </xf>
    <xf numFmtId="0" fontId="0" fillId="2" borderId="0" xfId="0" applyFill="1" applyAlignment="1">
      <alignment horizontal="right"/>
    </xf>
    <xf numFmtId="0" fontId="35" fillId="2" borderId="0" xfId="0" applyFont="1" applyFill="1" applyBorder="1" applyAlignment="1">
      <alignment horizontal="left"/>
    </xf>
    <xf numFmtId="166" fontId="35" fillId="2" borderId="0" xfId="0" applyNumberFormat="1" applyFont="1" applyFill="1" applyBorder="1" applyAlignment="1">
      <alignment horizontal="left"/>
    </xf>
    <xf numFmtId="166" fontId="34" fillId="2" borderId="0" xfId="75" applyNumberFormat="1" applyFont="1" applyFill="1" applyBorder="1" applyAlignment="1">
      <alignment horizontal="left"/>
    </xf>
    <xf numFmtId="166" fontId="20" fillId="2" borderId="0" xfId="0" applyNumberFormat="1" applyFont="1" applyFill="1"/>
    <xf numFmtId="166" fontId="34" fillId="2" borderId="0" xfId="75" applyNumberFormat="1" applyFont="1" applyFill="1" applyAlignment="1">
      <alignment horizontal="left"/>
    </xf>
    <xf numFmtId="1" fontId="16" fillId="2" borderId="13" xfId="0" applyNumberFormat="1" applyFont="1" applyFill="1" applyBorder="1" applyAlignment="1">
      <alignment horizontal="right" vertical="center"/>
    </xf>
    <xf numFmtId="0" fontId="3" fillId="2" borderId="13" xfId="59" applyNumberFormat="1" applyFont="1" applyFill="1" applyBorder="1" applyAlignment="1">
      <alignment horizontal="right" vertical="center"/>
    </xf>
    <xf numFmtId="1" fontId="16" fillId="2" borderId="1" xfId="29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 vertical="center"/>
    </xf>
    <xf numFmtId="1" fontId="1" fillId="2" borderId="13" xfId="29" applyNumberFormat="1" applyFont="1" applyFill="1" applyBorder="1" applyAlignment="1">
      <alignment horizontal="right"/>
    </xf>
    <xf numFmtId="1" fontId="1" fillId="2" borderId="13" xfId="29" applyNumberFormat="1" applyFont="1" applyFill="1" applyBorder="1" applyAlignment="1">
      <alignment horizontal="right" vertical="center"/>
    </xf>
    <xf numFmtId="3" fontId="1" fillId="2" borderId="13" xfId="59" applyNumberFormat="1" applyFont="1" applyFill="1" applyBorder="1" applyAlignment="1">
      <alignment horizontal="right" vertical="center"/>
    </xf>
    <xf numFmtId="49" fontId="14" fillId="2" borderId="1" xfId="0" applyNumberFormat="1" applyFont="1" applyFill="1" applyBorder="1" applyAlignment="1">
      <alignment horizontal="right" vertical="center" wrapText="1"/>
    </xf>
    <xf numFmtId="0" fontId="35" fillId="2" borderId="1" xfId="0" applyFont="1" applyFill="1" applyBorder="1" applyAlignment="1">
      <alignment horizontal="right" vertical="center"/>
    </xf>
    <xf numFmtId="3" fontId="3" fillId="3" borderId="8" xfId="59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3" fillId="3" borderId="3" xfId="59" applyNumberFormat="1" applyFont="1" applyFill="1" applyBorder="1" applyAlignment="1">
      <alignment horizontal="center" vertical="center"/>
    </xf>
    <xf numFmtId="0" fontId="3" fillId="3" borderId="2" xfId="59" applyNumberFormat="1" applyFont="1" applyFill="1" applyBorder="1" applyAlignment="1">
      <alignment horizontal="center" vertical="center"/>
    </xf>
    <xf numFmtId="0" fontId="3" fillId="3" borderId="8" xfId="59" applyNumberFormat="1" applyFont="1" applyFill="1" applyBorder="1" applyAlignment="1">
      <alignment horizontal="center" vertical="center" textRotation="90"/>
    </xf>
    <xf numFmtId="3" fontId="3" fillId="3" borderId="2" xfId="59" applyNumberFormat="1" applyFont="1" applyFill="1" applyBorder="1" applyAlignment="1">
      <alignment horizontal="center" vertical="center" wrapText="1"/>
    </xf>
    <xf numFmtId="3" fontId="3" fillId="3" borderId="9" xfId="59" applyNumberFormat="1" applyFont="1" applyFill="1" applyBorder="1" applyAlignment="1">
      <alignment horizontal="center" vertical="center" wrapText="1"/>
    </xf>
    <xf numFmtId="166" fontId="3" fillId="3" borderId="2" xfId="0" applyNumberFormat="1" applyFont="1" applyFill="1" applyBorder="1" applyAlignment="1">
      <alignment horizontal="center" vertical="center"/>
    </xf>
    <xf numFmtId="166" fontId="3" fillId="3" borderId="10" xfId="0" applyNumberFormat="1" applyFont="1" applyFill="1" applyBorder="1" applyAlignment="1">
      <alignment horizontal="center" vertical="center"/>
    </xf>
    <xf numFmtId="0" fontId="3" fillId="0" borderId="14" xfId="59" applyNumberFormat="1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>
      <alignment horizontal="center" vertical="center"/>
    </xf>
    <xf numFmtId="0" fontId="3" fillId="0" borderId="13" xfId="59" applyNumberFormat="1" applyFont="1" applyFill="1" applyBorder="1" applyAlignment="1">
      <alignment horizontal="center" vertical="center"/>
    </xf>
    <xf numFmtId="1" fontId="3" fillId="0" borderId="13" xfId="59" applyNumberFormat="1" applyFont="1" applyFill="1" applyBorder="1" applyAlignment="1">
      <alignment horizontal="center" vertical="center"/>
    </xf>
    <xf numFmtId="0" fontId="38" fillId="0" borderId="1" xfId="23" applyFont="1" applyBorder="1" applyAlignment="1">
      <alignment horizontal="center" vertical="center" wrapText="1"/>
    </xf>
    <xf numFmtId="166" fontId="3" fillId="0" borderId="13" xfId="59" applyNumberFormat="1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>
      <alignment horizontal="right" vertical="center"/>
    </xf>
    <xf numFmtId="0" fontId="15" fillId="2" borderId="8" xfId="59" applyNumberFormat="1" applyFont="1" applyFill="1" applyBorder="1" applyAlignment="1">
      <alignment horizontal="center" vertical="center"/>
    </xf>
    <xf numFmtId="0" fontId="15" fillId="2" borderId="14" xfId="59" applyNumberFormat="1" applyFont="1" applyFill="1" applyBorder="1" applyAlignment="1">
      <alignment horizontal="center" vertical="center"/>
    </xf>
    <xf numFmtId="166" fontId="15" fillId="2" borderId="13" xfId="59" applyNumberFormat="1" applyFont="1" applyFill="1" applyBorder="1" applyAlignment="1">
      <alignment horizontal="center" vertical="center"/>
    </xf>
    <xf numFmtId="0" fontId="15" fillId="2" borderId="1" xfId="59" applyNumberFormat="1" applyFont="1" applyFill="1" applyBorder="1" applyAlignment="1">
      <alignment horizontal="right" vertical="center"/>
    </xf>
    <xf numFmtId="0" fontId="23" fillId="2" borderId="1" xfId="59" applyNumberFormat="1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right" vertical="center"/>
    </xf>
    <xf numFmtId="0" fontId="9" fillId="2" borderId="13" xfId="0" applyFont="1" applyFill="1" applyBorder="1" applyAlignment="1">
      <alignment horizontal="center" vertical="center"/>
    </xf>
    <xf numFmtId="0" fontId="23" fillId="2" borderId="1" xfId="72" applyFont="1" applyFill="1" applyBorder="1" applyAlignment="1">
      <alignment horizontal="left" vertical="center"/>
    </xf>
    <xf numFmtId="49" fontId="15" fillId="2" borderId="1" xfId="0" applyNumberFormat="1" applyFont="1" applyFill="1" applyBorder="1" applyAlignment="1" applyProtection="1">
      <alignment horizontal="left" vertical="top" wrapText="1"/>
    </xf>
    <xf numFmtId="0" fontId="15" fillId="2" borderId="1" xfId="0" applyFont="1" applyFill="1" applyBorder="1" applyAlignment="1">
      <alignment vertical="center"/>
    </xf>
    <xf numFmtId="0" fontId="15" fillId="2" borderId="1" xfId="0" applyNumberFormat="1" applyFont="1" applyFill="1" applyBorder="1" applyAlignment="1">
      <alignment horizontal="right" vertical="center"/>
    </xf>
    <xf numFmtId="0" fontId="15" fillId="2" borderId="13" xfId="0" applyNumberFormat="1" applyFont="1" applyFill="1" applyBorder="1" applyAlignment="1">
      <alignment horizontal="right" vertical="center"/>
    </xf>
    <xf numFmtId="166" fontId="15" fillId="2" borderId="1" xfId="0" applyNumberFormat="1" applyFont="1" applyFill="1" applyBorder="1" applyAlignment="1">
      <alignment horizontal="right" vertical="center"/>
    </xf>
    <xf numFmtId="1" fontId="15" fillId="2" borderId="1" xfId="0" applyNumberFormat="1" applyFont="1" applyFill="1" applyBorder="1" applyAlignment="1">
      <alignment vertical="center"/>
    </xf>
    <xf numFmtId="49" fontId="23" fillId="2" borderId="1" xfId="0" applyNumberFormat="1" applyFont="1" applyFill="1" applyBorder="1" applyAlignment="1">
      <alignment horizontal="right" vertical="center" wrapText="1"/>
    </xf>
    <xf numFmtId="0" fontId="39" fillId="2" borderId="0" xfId="0" applyFont="1" applyFill="1" applyAlignment="1">
      <alignment vertical="center"/>
    </xf>
    <xf numFmtId="0" fontId="14" fillId="0" borderId="0" xfId="0" applyFont="1" applyBorder="1" applyAlignment="1">
      <alignment vertical="center"/>
    </xf>
    <xf numFmtId="49" fontId="14" fillId="0" borderId="0" xfId="0" applyNumberFormat="1" applyFont="1" applyFill="1" applyBorder="1" applyAlignment="1">
      <alignment horizontal="right" vertical="center" wrapText="1"/>
    </xf>
    <xf numFmtId="0" fontId="14" fillId="0" borderId="0" xfId="0" applyFont="1" applyBorder="1" applyAlignment="1">
      <alignment horizontal="right" vertical="center"/>
    </xf>
    <xf numFmtId="165" fontId="14" fillId="0" borderId="0" xfId="0" applyNumberFormat="1" applyFont="1" applyBorder="1" applyAlignment="1">
      <alignment horizontal="right" vertical="center"/>
    </xf>
    <xf numFmtId="166" fontId="14" fillId="0" borderId="0" xfId="0" applyNumberFormat="1" applyFont="1" applyBorder="1" applyAlignment="1">
      <alignment horizontal="right" vertical="center"/>
    </xf>
    <xf numFmtId="0" fontId="34" fillId="0" borderId="0" xfId="0" applyFont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right"/>
    </xf>
    <xf numFmtId="166" fontId="20" fillId="0" borderId="0" xfId="0" applyNumberFormat="1" applyFont="1"/>
    <xf numFmtId="0" fontId="2" fillId="0" borderId="0" xfId="75" applyFont="1" applyFill="1" applyAlignment="1">
      <alignment horizontal="left"/>
    </xf>
    <xf numFmtId="0" fontId="20" fillId="0" borderId="0" xfId="0" applyFont="1" applyAlignment="1">
      <alignment horizontal="right"/>
    </xf>
    <xf numFmtId="0" fontId="17" fillId="2" borderId="1" xfId="59" applyNumberFormat="1" applyFont="1" applyFill="1" applyBorder="1" applyAlignment="1">
      <alignment horizontal="center" vertical="center"/>
    </xf>
    <xf numFmtId="1" fontId="3" fillId="2" borderId="13" xfId="59" applyNumberFormat="1" applyFont="1" applyFill="1" applyBorder="1" applyAlignment="1">
      <alignment horizontal="center" vertical="center"/>
    </xf>
    <xf numFmtId="3" fontId="3" fillId="2" borderId="4" xfId="59" applyNumberFormat="1" applyFont="1" applyFill="1" applyBorder="1" applyAlignment="1">
      <alignment horizontal="center" vertical="center" wrapText="1"/>
    </xf>
    <xf numFmtId="3" fontId="3" fillId="2" borderId="6" xfId="59" applyNumberFormat="1" applyFont="1" applyFill="1" applyBorder="1" applyAlignment="1">
      <alignment horizontal="center" vertical="center" wrapText="1"/>
    </xf>
    <xf numFmtId="3" fontId="3" fillId="2" borderId="8" xfId="59" applyNumberFormat="1" applyFont="1" applyFill="1" applyBorder="1" applyAlignment="1">
      <alignment horizontal="center" vertical="center" wrapText="1"/>
    </xf>
    <xf numFmtId="3" fontId="3" fillId="2" borderId="10" xfId="59" applyNumberFormat="1" applyFont="1" applyFill="1" applyBorder="1" applyAlignment="1">
      <alignment horizontal="center" vertical="center" wrapText="1"/>
    </xf>
    <xf numFmtId="165" fontId="3" fillId="2" borderId="3" xfId="59" applyNumberFormat="1" applyFont="1" applyFill="1" applyBorder="1" applyAlignment="1">
      <alignment horizontal="center" vertical="center" textRotation="90" wrapText="1"/>
    </xf>
    <xf numFmtId="165" fontId="3" fillId="2" borderId="7" xfId="59" applyNumberFormat="1" applyFont="1" applyFill="1" applyBorder="1" applyAlignment="1">
      <alignment horizontal="center" vertical="center" textRotation="90" wrapText="1"/>
    </xf>
    <xf numFmtId="165" fontId="3" fillId="2" borderId="2" xfId="59" applyNumberFormat="1" applyFont="1" applyFill="1" applyBorder="1" applyAlignment="1">
      <alignment horizontal="center" vertical="center" textRotation="90" wrapText="1"/>
    </xf>
    <xf numFmtId="3" fontId="4" fillId="2" borderId="4" xfId="73" applyNumberFormat="1" applyFont="1" applyFill="1" applyBorder="1" applyAlignment="1">
      <alignment horizontal="center" vertical="center"/>
    </xf>
    <xf numFmtId="3" fontId="4" fillId="2" borderId="5" xfId="73" applyNumberFormat="1" applyFont="1" applyFill="1" applyBorder="1" applyAlignment="1">
      <alignment horizontal="center" vertical="center"/>
    </xf>
    <xf numFmtId="3" fontId="4" fillId="2" borderId="6" xfId="73" applyNumberFormat="1" applyFont="1" applyFill="1" applyBorder="1" applyAlignment="1">
      <alignment horizontal="center" vertical="center"/>
    </xf>
    <xf numFmtId="3" fontId="4" fillId="2" borderId="8" xfId="73" applyNumberFormat="1" applyFont="1" applyFill="1" applyBorder="1" applyAlignment="1">
      <alignment horizontal="center" vertical="center"/>
    </xf>
    <xf numFmtId="3" fontId="4" fillId="2" borderId="9" xfId="73" applyNumberFormat="1" applyFont="1" applyFill="1" applyBorder="1" applyAlignment="1">
      <alignment horizontal="center" vertical="center"/>
    </xf>
    <xf numFmtId="3" fontId="4" fillId="2" borderId="10" xfId="73" applyNumberFormat="1" applyFont="1" applyFill="1" applyBorder="1" applyAlignment="1">
      <alignment horizontal="center" vertical="center"/>
    </xf>
    <xf numFmtId="168" fontId="4" fillId="2" borderId="4" xfId="73" applyNumberFormat="1" applyFont="1" applyFill="1" applyBorder="1" applyAlignment="1">
      <alignment horizontal="center" vertical="center"/>
    </xf>
    <xf numFmtId="168" fontId="4" fillId="2" borderId="5" xfId="73" applyNumberFormat="1" applyFont="1" applyFill="1" applyBorder="1" applyAlignment="1">
      <alignment horizontal="center" vertical="center"/>
    </xf>
    <xf numFmtId="168" fontId="4" fillId="2" borderId="6" xfId="73" applyNumberFormat="1" applyFont="1" applyFill="1" applyBorder="1" applyAlignment="1">
      <alignment horizontal="center" vertical="center"/>
    </xf>
    <xf numFmtId="168" fontId="4" fillId="2" borderId="8" xfId="73" applyNumberFormat="1" applyFont="1" applyFill="1" applyBorder="1" applyAlignment="1">
      <alignment horizontal="center" vertical="center"/>
    </xf>
    <xf numFmtId="168" fontId="4" fillId="2" borderId="9" xfId="73" applyNumberFormat="1" applyFont="1" applyFill="1" applyBorder="1" applyAlignment="1">
      <alignment horizontal="center" vertical="center"/>
    </xf>
    <xf numFmtId="168" fontId="4" fillId="2" borderId="10" xfId="73" applyNumberFormat="1" applyFont="1" applyFill="1" applyBorder="1" applyAlignment="1">
      <alignment horizontal="center" vertical="center"/>
    </xf>
    <xf numFmtId="0" fontId="3" fillId="2" borderId="3" xfId="59" applyNumberFormat="1" applyFont="1" applyFill="1" applyBorder="1" applyAlignment="1">
      <alignment horizontal="center" vertical="center" textRotation="90"/>
    </xf>
    <xf numFmtId="0" fontId="3" fillId="2" borderId="7" xfId="59" applyNumberFormat="1" applyFont="1" applyFill="1" applyBorder="1" applyAlignment="1">
      <alignment horizontal="center" vertical="center" textRotation="90"/>
    </xf>
    <xf numFmtId="0" fontId="3" fillId="2" borderId="2" xfId="59" applyNumberFormat="1" applyFont="1" applyFill="1" applyBorder="1" applyAlignment="1">
      <alignment horizontal="center" vertical="center" textRotation="90"/>
    </xf>
    <xf numFmtId="0" fontId="3" fillId="2" borderId="14" xfId="59" applyNumberFormat="1" applyFont="1" applyFill="1" applyBorder="1" applyAlignment="1">
      <alignment horizontal="center" vertical="center" textRotation="90"/>
    </xf>
    <xf numFmtId="0" fontId="3" fillId="2" borderId="1" xfId="59" applyNumberFormat="1" applyFont="1" applyFill="1" applyBorder="1" applyAlignment="1">
      <alignment horizontal="center" vertical="center" textRotation="90"/>
    </xf>
    <xf numFmtId="0" fontId="35" fillId="2" borderId="0" xfId="0" applyFont="1" applyFill="1" applyBorder="1" applyAlignment="1">
      <alignment horizontal="left"/>
    </xf>
    <xf numFmtId="3" fontId="3" fillId="2" borderId="3" xfId="59" applyNumberFormat="1" applyFont="1" applyFill="1" applyBorder="1" applyAlignment="1">
      <alignment horizontal="center" vertical="center" textRotation="90"/>
    </xf>
    <xf numFmtId="3" fontId="3" fillId="2" borderId="7" xfId="59" applyNumberFormat="1" applyFont="1" applyFill="1" applyBorder="1" applyAlignment="1">
      <alignment horizontal="center" vertical="center" textRotation="90"/>
    </xf>
    <xf numFmtId="3" fontId="3" fillId="2" borderId="2" xfId="59" applyNumberFormat="1" applyFont="1" applyFill="1" applyBorder="1" applyAlignment="1">
      <alignment horizontal="center" vertical="center" textRotation="90"/>
    </xf>
    <xf numFmtId="3" fontId="15" fillId="2" borderId="4" xfId="73" applyNumberFormat="1" applyFont="1" applyFill="1" applyBorder="1" applyAlignment="1">
      <alignment horizontal="center" vertical="center" wrapText="1"/>
    </xf>
    <xf numFmtId="3" fontId="15" fillId="2" borderId="5" xfId="73" applyNumberFormat="1" applyFont="1" applyFill="1" applyBorder="1" applyAlignment="1">
      <alignment horizontal="center" vertical="center" wrapText="1"/>
    </xf>
    <xf numFmtId="3" fontId="15" fillId="2" borderId="6" xfId="73" applyNumberFormat="1" applyFont="1" applyFill="1" applyBorder="1" applyAlignment="1">
      <alignment horizontal="center" vertical="center" wrapText="1"/>
    </xf>
    <xf numFmtId="3" fontId="15" fillId="2" borderId="8" xfId="73" applyNumberFormat="1" applyFont="1" applyFill="1" applyBorder="1" applyAlignment="1">
      <alignment horizontal="center" vertical="center" wrapText="1"/>
    </xf>
    <xf numFmtId="3" fontId="15" fillId="2" borderId="9" xfId="73" applyNumberFormat="1" applyFont="1" applyFill="1" applyBorder="1" applyAlignment="1">
      <alignment horizontal="center" vertical="center" wrapText="1"/>
    </xf>
    <xf numFmtId="3" fontId="15" fillId="2" borderId="10" xfId="73" applyNumberFormat="1" applyFont="1" applyFill="1" applyBorder="1" applyAlignment="1">
      <alignment horizontal="center" vertical="center" wrapText="1"/>
    </xf>
    <xf numFmtId="1" fontId="3" fillId="2" borderId="3" xfId="59" applyNumberFormat="1" applyFont="1" applyFill="1" applyBorder="1" applyAlignment="1">
      <alignment horizontal="center" vertical="center" textRotation="90"/>
    </xf>
    <xf numFmtId="1" fontId="3" fillId="2" borderId="7" xfId="59" applyNumberFormat="1" applyFont="1" applyFill="1" applyBorder="1" applyAlignment="1">
      <alignment horizontal="center" vertical="center" textRotation="90"/>
    </xf>
    <xf numFmtId="1" fontId="3" fillId="2" borderId="2" xfId="59" applyNumberFormat="1" applyFont="1" applyFill="1" applyBorder="1" applyAlignment="1">
      <alignment horizontal="center" vertical="center" textRotation="90"/>
    </xf>
    <xf numFmtId="169" fontId="3" fillId="2" borderId="3" xfId="59" applyNumberFormat="1" applyFont="1" applyFill="1" applyBorder="1" applyAlignment="1">
      <alignment horizontal="center" vertical="center" textRotation="90" wrapText="1"/>
    </xf>
    <xf numFmtId="169" fontId="3" fillId="2" borderId="7" xfId="59" applyNumberFormat="1" applyFont="1" applyFill="1" applyBorder="1" applyAlignment="1">
      <alignment horizontal="center" vertical="center" textRotation="90"/>
    </xf>
    <xf numFmtId="169" fontId="3" fillId="2" borderId="2" xfId="59" applyNumberFormat="1" applyFont="1" applyFill="1" applyBorder="1" applyAlignment="1">
      <alignment horizontal="center" vertical="center" textRotation="90"/>
    </xf>
    <xf numFmtId="3" fontId="3" fillId="2" borderId="3" xfId="59" applyNumberFormat="1" applyFont="1" applyFill="1" applyBorder="1" applyAlignment="1">
      <alignment horizontal="center" vertical="center" textRotation="90" wrapText="1"/>
    </xf>
    <xf numFmtId="3" fontId="4" fillId="2" borderId="3" xfId="59" applyNumberFormat="1" applyFont="1" applyFill="1" applyBorder="1" applyAlignment="1">
      <alignment horizontal="center" vertical="center" textRotation="90" wrapText="1"/>
    </xf>
    <xf numFmtId="3" fontId="4" fillId="2" borderId="7" xfId="59" applyNumberFormat="1" applyFont="1" applyFill="1" applyBorder="1" applyAlignment="1">
      <alignment horizontal="center" vertical="center" textRotation="90" wrapText="1"/>
    </xf>
    <xf numFmtId="3" fontId="4" fillId="2" borderId="2" xfId="59" applyNumberFormat="1" applyFont="1" applyFill="1" applyBorder="1" applyAlignment="1">
      <alignment horizontal="center" vertical="center" textRotation="90" wrapText="1"/>
    </xf>
    <xf numFmtId="49" fontId="3" fillId="2" borderId="1" xfId="59" applyNumberFormat="1" applyFont="1" applyFill="1" applyBorder="1" applyAlignment="1">
      <alignment horizontal="center" vertical="center" wrapText="1"/>
    </xf>
    <xf numFmtId="49" fontId="3" fillId="2" borderId="1" xfId="59" applyNumberFormat="1" applyFont="1" applyFill="1" applyBorder="1" applyAlignment="1">
      <alignment horizontal="center" vertical="center"/>
    </xf>
    <xf numFmtId="49" fontId="3" fillId="2" borderId="13" xfId="59" applyNumberFormat="1" applyFont="1" applyFill="1" applyBorder="1" applyAlignment="1">
      <alignment horizontal="center" vertical="center" wrapText="1"/>
    </xf>
    <xf numFmtId="0" fontId="14" fillId="0" borderId="1" xfId="49" applyNumberFormat="1" applyFont="1" applyFill="1" applyBorder="1" applyAlignment="1">
      <alignment horizontal="left" vertical="center" wrapText="1"/>
    </xf>
    <xf numFmtId="0" fontId="23" fillId="0" borderId="1" xfId="49" applyNumberFormat="1" applyFont="1" applyFill="1" applyBorder="1" applyAlignment="1">
      <alignment horizontal="left" vertical="center" wrapText="1"/>
    </xf>
    <xf numFmtId="0" fontId="4" fillId="0" borderId="16" xfId="23" applyFont="1" applyBorder="1" applyAlignment="1">
      <alignment horizontal="center" vertical="center" wrapText="1"/>
    </xf>
    <xf numFmtId="0" fontId="4" fillId="0" borderId="1" xfId="23" applyFont="1" applyBorder="1" applyAlignment="1">
      <alignment horizontal="center" vertical="center" wrapText="1"/>
    </xf>
    <xf numFmtId="0" fontId="4" fillId="0" borderId="16" xfId="23" applyFont="1" applyBorder="1" applyAlignment="1">
      <alignment horizontal="center" vertical="center" textRotation="90" wrapText="1"/>
    </xf>
    <xf numFmtId="0" fontId="4" fillId="0" borderId="1" xfId="23" applyFont="1" applyBorder="1" applyAlignment="1">
      <alignment horizontal="center" vertical="center" textRotation="90" wrapText="1"/>
    </xf>
    <xf numFmtId="0" fontId="4" fillId="0" borderId="21" xfId="23" applyFont="1" applyBorder="1" applyAlignment="1">
      <alignment horizontal="center" vertical="center" textRotation="90" wrapText="1"/>
    </xf>
    <xf numFmtId="0" fontId="4" fillId="0" borderId="17" xfId="23" applyFont="1" applyBorder="1" applyAlignment="1">
      <alignment horizontal="center" vertical="center" textRotation="90" wrapText="1"/>
    </xf>
    <xf numFmtId="0" fontId="4" fillId="0" borderId="19" xfId="23" applyFont="1" applyBorder="1" applyAlignment="1">
      <alignment horizontal="center" vertical="center" textRotation="90" wrapText="1"/>
    </xf>
    <xf numFmtId="0" fontId="4" fillId="0" borderId="22" xfId="23" applyFont="1" applyBorder="1" applyAlignment="1">
      <alignment horizontal="center" vertical="center" textRotation="90" wrapText="1"/>
    </xf>
    <xf numFmtId="0" fontId="27" fillId="0" borderId="1" xfId="23" applyFont="1" applyBorder="1" applyAlignment="1">
      <alignment horizontal="center" vertical="center" wrapText="1"/>
    </xf>
    <xf numFmtId="49" fontId="14" fillId="0" borderId="15" xfId="23" applyNumberFormat="1" applyFont="1" applyFill="1" applyBorder="1" applyAlignment="1">
      <alignment horizontal="center" vertical="center" wrapText="1"/>
    </xf>
    <xf numFmtId="49" fontId="14" fillId="0" borderId="18" xfId="23" applyNumberFormat="1" applyFont="1" applyFill="1" applyBorder="1" applyAlignment="1">
      <alignment horizontal="center" vertical="center" wrapText="1"/>
    </xf>
    <xf numFmtId="49" fontId="14" fillId="0" borderId="24" xfId="23" applyNumberFormat="1" applyFont="1" applyFill="1" applyBorder="1" applyAlignment="1">
      <alignment horizontal="center" vertical="center" wrapText="1"/>
    </xf>
    <xf numFmtId="49" fontId="14" fillId="0" borderId="16" xfId="23" applyNumberFormat="1" applyFont="1" applyFill="1" applyBorder="1" applyAlignment="1">
      <alignment horizontal="center" vertical="center" wrapText="1"/>
    </xf>
    <xf numFmtId="49" fontId="14" fillId="0" borderId="1" xfId="23" applyNumberFormat="1" applyFont="1" applyFill="1" applyBorder="1" applyAlignment="1">
      <alignment horizontal="center" vertical="center" wrapText="1"/>
    </xf>
    <xf numFmtId="49" fontId="14" fillId="0" borderId="21" xfId="23" applyNumberFormat="1" applyFont="1" applyFill="1" applyBorder="1" applyAlignment="1">
      <alignment horizontal="center" vertical="center" wrapText="1"/>
    </xf>
    <xf numFmtId="0" fontId="23" fillId="0" borderId="16" xfId="23" applyFont="1" applyFill="1" applyBorder="1" applyAlignment="1">
      <alignment horizontal="center" vertical="center" wrapText="1"/>
    </xf>
    <xf numFmtId="0" fontId="23" fillId="0" borderId="1" xfId="23" applyFont="1" applyFill="1" applyBorder="1" applyAlignment="1">
      <alignment horizontal="center" vertical="center" wrapText="1"/>
    </xf>
    <xf numFmtId="0" fontId="23" fillId="0" borderId="21" xfId="23" applyFont="1" applyFill="1" applyBorder="1" applyAlignment="1">
      <alignment horizontal="center" vertical="center" wrapText="1"/>
    </xf>
    <xf numFmtId="0" fontId="23" fillId="0" borderId="16" xfId="23" applyFont="1" applyFill="1" applyBorder="1" applyAlignment="1">
      <alignment horizontal="center" vertical="center" textRotation="90" wrapText="1"/>
    </xf>
    <xf numFmtId="0" fontId="23" fillId="0" borderId="1" xfId="23" applyFont="1" applyFill="1" applyBorder="1" applyAlignment="1">
      <alignment horizontal="center" vertical="center" textRotation="90" wrapText="1"/>
    </xf>
    <xf numFmtId="0" fontId="23" fillId="0" borderId="21" xfId="23" applyFont="1" applyFill="1" applyBorder="1" applyAlignment="1">
      <alignment horizontal="center" vertical="center" textRotation="90" wrapText="1"/>
    </xf>
    <xf numFmtId="0" fontId="14" fillId="0" borderId="16" xfId="23" applyFont="1" applyFill="1" applyBorder="1" applyAlignment="1">
      <alignment horizontal="center" vertical="center" textRotation="90" wrapText="1"/>
    </xf>
    <xf numFmtId="0" fontId="14" fillId="0" borderId="1" xfId="23" applyFont="1" applyFill="1" applyBorder="1" applyAlignment="1">
      <alignment horizontal="center" vertical="center" textRotation="90" wrapText="1"/>
    </xf>
    <xf numFmtId="0" fontId="14" fillId="0" borderId="21" xfId="23" applyFont="1" applyFill="1" applyBorder="1" applyAlignment="1">
      <alignment horizontal="center" vertical="center" textRotation="90" wrapText="1"/>
    </xf>
    <xf numFmtId="0" fontId="14" fillId="0" borderId="16" xfId="23" applyFont="1" applyBorder="1" applyAlignment="1">
      <alignment horizontal="center" vertical="center" wrapText="1"/>
    </xf>
    <xf numFmtId="0" fontId="4" fillId="0" borderId="16" xfId="23" applyFont="1" applyBorder="1" applyAlignment="1">
      <alignment horizontal="center" vertical="center" textRotation="90"/>
    </xf>
    <xf numFmtId="0" fontId="4" fillId="0" borderId="1" xfId="23" applyFont="1" applyBorder="1" applyAlignment="1">
      <alignment horizontal="center" vertical="center" textRotation="90"/>
    </xf>
    <xf numFmtId="0" fontId="4" fillId="0" borderId="21" xfId="23" applyFont="1" applyBorder="1" applyAlignment="1">
      <alignment horizontal="center" vertical="center" textRotation="90"/>
    </xf>
    <xf numFmtId="3" fontId="4" fillId="3" borderId="3" xfId="59" applyNumberFormat="1" applyFont="1" applyFill="1" applyBorder="1" applyAlignment="1">
      <alignment horizontal="center" vertical="center" textRotation="90" wrapText="1"/>
    </xf>
    <xf numFmtId="3" fontId="4" fillId="3" borderId="7" xfId="59" applyNumberFormat="1" applyFont="1" applyFill="1" applyBorder="1" applyAlignment="1">
      <alignment horizontal="center" vertical="center" textRotation="90" wrapText="1"/>
    </xf>
    <xf numFmtId="165" fontId="3" fillId="3" borderId="26" xfId="59" applyNumberFormat="1" applyFont="1" applyFill="1" applyBorder="1" applyAlignment="1">
      <alignment horizontal="center" vertical="center" textRotation="90" wrapText="1"/>
    </xf>
    <xf numFmtId="165" fontId="3" fillId="3" borderId="7" xfId="59" applyNumberFormat="1" applyFont="1" applyFill="1" applyBorder="1" applyAlignment="1">
      <alignment horizontal="center" vertical="center" textRotation="90" wrapText="1"/>
    </xf>
    <xf numFmtId="3" fontId="3" fillId="3" borderId="27" xfId="59" applyNumberFormat="1" applyFont="1" applyFill="1" applyBorder="1" applyAlignment="1">
      <alignment horizontal="center" vertical="center" textRotation="90"/>
    </xf>
    <xf numFmtId="3" fontId="3" fillId="3" borderId="28" xfId="59" applyNumberFormat="1" applyFont="1" applyFill="1" applyBorder="1" applyAlignment="1">
      <alignment horizontal="center" vertical="center" textRotation="90"/>
    </xf>
    <xf numFmtId="3" fontId="15" fillId="3" borderId="4" xfId="73" applyNumberFormat="1" applyFont="1" applyFill="1" applyBorder="1" applyAlignment="1">
      <alignment horizontal="center" vertical="center" wrapText="1"/>
    </xf>
    <xf numFmtId="3" fontId="15" fillId="3" borderId="5" xfId="73" applyNumberFormat="1" applyFont="1" applyFill="1" applyBorder="1" applyAlignment="1">
      <alignment horizontal="center" vertical="center" wrapText="1"/>
    </xf>
    <xf numFmtId="3" fontId="15" fillId="3" borderId="6" xfId="73" applyNumberFormat="1" applyFont="1" applyFill="1" applyBorder="1" applyAlignment="1">
      <alignment horizontal="center" vertical="center" wrapText="1"/>
    </xf>
    <xf numFmtId="3" fontId="15" fillId="3" borderId="8" xfId="73" applyNumberFormat="1" applyFont="1" applyFill="1" applyBorder="1" applyAlignment="1">
      <alignment horizontal="center" vertical="center" wrapText="1"/>
    </xf>
    <xf numFmtId="3" fontId="15" fillId="3" borderId="9" xfId="73" applyNumberFormat="1" applyFont="1" applyFill="1" applyBorder="1" applyAlignment="1">
      <alignment horizontal="center" vertical="center" wrapText="1"/>
    </xf>
    <xf numFmtId="3" fontId="15" fillId="3" borderId="10" xfId="73" applyNumberFormat="1" applyFont="1" applyFill="1" applyBorder="1" applyAlignment="1">
      <alignment horizontal="center" vertical="center" wrapText="1"/>
    </xf>
    <xf numFmtId="3" fontId="3" fillId="3" borderId="3" xfId="59" applyNumberFormat="1" applyFont="1" applyFill="1" applyBorder="1" applyAlignment="1">
      <alignment horizontal="center" vertical="center" textRotation="90"/>
    </xf>
    <xf numFmtId="3" fontId="3" fillId="3" borderId="7" xfId="59" applyNumberFormat="1" applyFont="1" applyFill="1" applyBorder="1" applyAlignment="1">
      <alignment horizontal="center" vertical="center" textRotation="90"/>
    </xf>
    <xf numFmtId="1" fontId="3" fillId="3" borderId="3" xfId="59" applyNumberFormat="1" applyFont="1" applyFill="1" applyBorder="1" applyAlignment="1">
      <alignment horizontal="center" vertical="center" textRotation="90"/>
    </xf>
    <xf numFmtId="1" fontId="3" fillId="3" borderId="7" xfId="59" applyNumberFormat="1" applyFont="1" applyFill="1" applyBorder="1" applyAlignment="1">
      <alignment horizontal="center" vertical="center" textRotation="90"/>
    </xf>
    <xf numFmtId="169" fontId="3" fillId="3" borderId="3" xfId="59" applyNumberFormat="1" applyFont="1" applyFill="1" applyBorder="1" applyAlignment="1">
      <alignment horizontal="center" vertical="center" textRotation="90" wrapText="1"/>
    </xf>
    <xf numFmtId="169" fontId="3" fillId="3" borderId="7" xfId="59" applyNumberFormat="1" applyFont="1" applyFill="1" applyBorder="1" applyAlignment="1">
      <alignment horizontal="center" vertical="center" textRotation="90"/>
    </xf>
    <xf numFmtId="3" fontId="3" fillId="3" borderId="3" xfId="59" applyNumberFormat="1" applyFont="1" applyFill="1" applyBorder="1" applyAlignment="1">
      <alignment horizontal="center" vertical="center" textRotation="90" wrapText="1"/>
    </xf>
    <xf numFmtId="168" fontId="4" fillId="3" borderId="40" xfId="73" applyNumberFormat="1" applyFont="1" applyFill="1" applyBorder="1" applyAlignment="1">
      <alignment horizontal="center" vertical="center"/>
    </xf>
    <xf numFmtId="168" fontId="4" fillId="3" borderId="41" xfId="73" applyNumberFormat="1" applyFont="1" applyFill="1" applyBorder="1" applyAlignment="1">
      <alignment horizontal="center" vertical="center"/>
    </xf>
    <xf numFmtId="168" fontId="4" fillId="3" borderId="42" xfId="73" applyNumberFormat="1" applyFont="1" applyFill="1" applyBorder="1" applyAlignment="1">
      <alignment horizontal="center" vertical="center"/>
    </xf>
    <xf numFmtId="168" fontId="4" fillId="3" borderId="8" xfId="73" applyNumberFormat="1" applyFont="1" applyFill="1" applyBorder="1" applyAlignment="1">
      <alignment horizontal="center" vertical="center"/>
    </xf>
    <xf numFmtId="168" fontId="4" fillId="3" borderId="9" xfId="73" applyNumberFormat="1" applyFont="1" applyFill="1" applyBorder="1" applyAlignment="1">
      <alignment horizontal="center" vertical="center"/>
    </xf>
    <xf numFmtId="168" fontId="4" fillId="3" borderId="10" xfId="73" applyNumberFormat="1" applyFont="1" applyFill="1" applyBorder="1" applyAlignment="1">
      <alignment horizontal="center" vertical="center"/>
    </xf>
    <xf numFmtId="0" fontId="3" fillId="3" borderId="26" xfId="59" applyNumberFormat="1" applyFont="1" applyFill="1" applyBorder="1" applyAlignment="1">
      <alignment horizontal="center" vertical="center" textRotation="90"/>
    </xf>
    <xf numFmtId="0" fontId="3" fillId="3" borderId="7" xfId="59" applyNumberFormat="1" applyFont="1" applyFill="1" applyBorder="1" applyAlignment="1">
      <alignment horizontal="center" vertical="center" textRotation="90"/>
    </xf>
    <xf numFmtId="3" fontId="3" fillId="3" borderId="40" xfId="59" applyNumberFormat="1" applyFont="1" applyFill="1" applyBorder="1" applyAlignment="1">
      <alignment horizontal="center" vertical="center" wrapText="1"/>
    </xf>
    <xf numFmtId="3" fontId="3" fillId="3" borderId="42" xfId="59" applyNumberFormat="1" applyFont="1" applyFill="1" applyBorder="1" applyAlignment="1">
      <alignment horizontal="center" vertical="center" wrapText="1"/>
    </xf>
    <xf numFmtId="3" fontId="3" fillId="3" borderId="8" xfId="59" applyNumberFormat="1" applyFont="1" applyFill="1" applyBorder="1" applyAlignment="1">
      <alignment horizontal="center" vertical="center" wrapText="1"/>
    </xf>
    <xf numFmtId="3" fontId="3" fillId="3" borderId="10" xfId="59" applyNumberFormat="1" applyFont="1" applyFill="1" applyBorder="1" applyAlignment="1">
      <alignment horizontal="center" vertical="center" wrapText="1"/>
    </xf>
    <xf numFmtId="3" fontId="4" fillId="2" borderId="40" xfId="73" applyNumberFormat="1" applyFont="1" applyFill="1" applyBorder="1" applyAlignment="1">
      <alignment horizontal="center" vertical="center"/>
    </xf>
    <xf numFmtId="3" fontId="4" fillId="2" borderId="41" xfId="73" applyNumberFormat="1" applyFont="1" applyFill="1" applyBorder="1" applyAlignment="1">
      <alignment horizontal="center" vertical="center"/>
    </xf>
    <xf numFmtId="3" fontId="4" fillId="2" borderId="42" xfId="73" applyNumberFormat="1" applyFont="1" applyFill="1" applyBorder="1" applyAlignment="1">
      <alignment horizontal="center" vertical="center"/>
    </xf>
    <xf numFmtId="49" fontId="3" fillId="3" borderId="39" xfId="59" applyNumberFormat="1" applyFont="1" applyFill="1" applyBorder="1" applyAlignment="1">
      <alignment horizontal="center" vertical="center" wrapText="1"/>
    </xf>
    <xf numFmtId="49" fontId="3" fillId="3" borderId="38" xfId="59" applyNumberFormat="1" applyFont="1" applyFill="1" applyBorder="1" applyAlignment="1">
      <alignment horizontal="center" vertical="center"/>
    </xf>
    <xf numFmtId="49" fontId="3" fillId="3" borderId="26" xfId="59" applyNumberFormat="1" applyFont="1" applyFill="1" applyBorder="1" applyAlignment="1">
      <alignment horizontal="center" vertical="center" wrapText="1"/>
    </xf>
    <xf numFmtId="49" fontId="3" fillId="3" borderId="7" xfId="59" applyNumberFormat="1" applyFont="1" applyFill="1" applyBorder="1" applyAlignment="1">
      <alignment horizontal="center" vertical="center" wrapText="1"/>
    </xf>
    <xf numFmtId="165" fontId="3" fillId="3" borderId="3" xfId="59" applyNumberFormat="1" applyFont="1" applyFill="1" applyBorder="1" applyAlignment="1">
      <alignment horizontal="center" vertical="center" textRotation="90" wrapText="1"/>
    </xf>
    <xf numFmtId="165" fontId="3" fillId="3" borderId="2" xfId="59" applyNumberFormat="1" applyFont="1" applyFill="1" applyBorder="1" applyAlignment="1">
      <alignment horizontal="center" vertical="center" textRotation="90" wrapText="1"/>
    </xf>
    <xf numFmtId="3" fontId="3" fillId="3" borderId="2" xfId="59" applyNumberFormat="1" applyFont="1" applyFill="1" applyBorder="1" applyAlignment="1">
      <alignment horizontal="center" vertical="center" textRotation="90"/>
    </xf>
    <xf numFmtId="1" fontId="3" fillId="3" borderId="2" xfId="59" applyNumberFormat="1" applyFont="1" applyFill="1" applyBorder="1" applyAlignment="1">
      <alignment horizontal="center" vertical="center" textRotation="90"/>
    </xf>
    <xf numFmtId="169" fontId="3" fillId="3" borderId="2" xfId="59" applyNumberFormat="1" applyFont="1" applyFill="1" applyBorder="1" applyAlignment="1">
      <alignment horizontal="center" vertical="center" textRotation="90"/>
    </xf>
    <xf numFmtId="3" fontId="4" fillId="3" borderId="2" xfId="59" applyNumberFormat="1" applyFont="1" applyFill="1" applyBorder="1" applyAlignment="1">
      <alignment horizontal="center" vertical="center" textRotation="90" wrapText="1"/>
    </xf>
    <xf numFmtId="3" fontId="4" fillId="0" borderId="4" xfId="73" applyNumberFormat="1" applyFont="1" applyFill="1" applyBorder="1" applyAlignment="1">
      <alignment horizontal="center" vertical="center"/>
    </xf>
    <xf numFmtId="3" fontId="4" fillId="0" borderId="5" xfId="73" applyNumberFormat="1" applyFont="1" applyFill="1" applyBorder="1" applyAlignment="1">
      <alignment horizontal="center" vertical="center"/>
    </xf>
    <xf numFmtId="3" fontId="4" fillId="0" borderId="6" xfId="73" applyNumberFormat="1" applyFont="1" applyFill="1" applyBorder="1" applyAlignment="1">
      <alignment horizontal="center" vertical="center"/>
    </xf>
    <xf numFmtId="3" fontId="4" fillId="0" borderId="8" xfId="73" applyNumberFormat="1" applyFont="1" applyFill="1" applyBorder="1" applyAlignment="1">
      <alignment horizontal="center" vertical="center"/>
    </xf>
    <xf numFmtId="3" fontId="4" fillId="0" borderId="9" xfId="73" applyNumberFormat="1" applyFont="1" applyFill="1" applyBorder="1" applyAlignment="1">
      <alignment horizontal="center" vertical="center"/>
    </xf>
    <xf numFmtId="3" fontId="4" fillId="0" borderId="10" xfId="73" applyNumberFormat="1" applyFont="1" applyFill="1" applyBorder="1" applyAlignment="1">
      <alignment horizontal="center" vertical="center"/>
    </xf>
    <xf numFmtId="168" fontId="4" fillId="3" borderId="4" xfId="73" applyNumberFormat="1" applyFont="1" applyFill="1" applyBorder="1" applyAlignment="1">
      <alignment horizontal="center" vertical="center"/>
    </xf>
    <xf numFmtId="168" fontId="4" fillId="3" borderId="5" xfId="73" applyNumberFormat="1" applyFont="1" applyFill="1" applyBorder="1" applyAlignment="1">
      <alignment horizontal="center" vertical="center"/>
    </xf>
    <xf numFmtId="168" fontId="4" fillId="3" borderId="6" xfId="73" applyNumberFormat="1" applyFont="1" applyFill="1" applyBorder="1" applyAlignment="1">
      <alignment horizontal="center" vertical="center"/>
    </xf>
    <xf numFmtId="0" fontId="3" fillId="3" borderId="3" xfId="59" applyNumberFormat="1" applyFont="1" applyFill="1" applyBorder="1" applyAlignment="1">
      <alignment horizontal="center" vertical="center" textRotation="90"/>
    </xf>
    <xf numFmtId="0" fontId="3" fillId="3" borderId="2" xfId="59" applyNumberFormat="1" applyFont="1" applyFill="1" applyBorder="1" applyAlignment="1">
      <alignment horizontal="center" vertical="center" textRotation="90"/>
    </xf>
    <xf numFmtId="3" fontId="3" fillId="3" borderId="4" xfId="59" applyNumberFormat="1" applyFont="1" applyFill="1" applyBorder="1" applyAlignment="1">
      <alignment horizontal="center" vertical="center" wrapText="1"/>
    </xf>
    <xf numFmtId="3" fontId="3" fillId="3" borderId="6" xfId="59" applyNumberFormat="1" applyFont="1" applyFill="1" applyBorder="1" applyAlignment="1">
      <alignment horizontal="center" vertical="center" wrapText="1"/>
    </xf>
    <xf numFmtId="49" fontId="3" fillId="2" borderId="3" xfId="59" applyNumberFormat="1" applyFont="1" applyFill="1" applyBorder="1" applyAlignment="1">
      <alignment horizontal="center" vertical="center" wrapText="1"/>
    </xf>
    <xf numFmtId="49" fontId="3" fillId="2" borderId="7" xfId="59" applyNumberFormat="1" applyFont="1" applyFill="1" applyBorder="1" applyAlignment="1">
      <alignment horizontal="center" vertical="center"/>
    </xf>
    <xf numFmtId="49" fontId="3" fillId="2" borderId="2" xfId="59" applyNumberFormat="1" applyFont="1" applyFill="1" applyBorder="1" applyAlignment="1">
      <alignment horizontal="center" vertical="center"/>
    </xf>
    <xf numFmtId="49" fontId="3" fillId="3" borderId="2" xfId="59" applyNumberFormat="1" applyFont="1" applyFill="1" applyBorder="1" applyAlignment="1">
      <alignment horizontal="center" vertical="center" wrapText="1"/>
    </xf>
    <xf numFmtId="0" fontId="15" fillId="0" borderId="16" xfId="29" applyFont="1" applyBorder="1" applyAlignment="1">
      <alignment horizontal="center" vertical="center" textRotation="90" wrapText="1"/>
    </xf>
    <xf numFmtId="0" fontId="15" fillId="0" borderId="1" xfId="29" applyFont="1" applyBorder="1" applyAlignment="1">
      <alignment horizontal="center" vertical="center" textRotation="90" wrapText="1"/>
    </xf>
    <xf numFmtId="0" fontId="15" fillId="0" borderId="21" xfId="29" applyFont="1" applyBorder="1" applyAlignment="1">
      <alignment horizontal="center" vertical="center" textRotation="90" wrapText="1"/>
    </xf>
    <xf numFmtId="0" fontId="15" fillId="0" borderId="15" xfId="29" applyFont="1" applyBorder="1" applyAlignment="1">
      <alignment horizontal="center" vertical="center" wrapText="1"/>
    </xf>
    <xf numFmtId="0" fontId="15" fillId="0" borderId="18" xfId="29" applyFont="1" applyBorder="1" applyAlignment="1">
      <alignment horizontal="center" vertical="center" wrapText="1"/>
    </xf>
    <xf numFmtId="0" fontId="15" fillId="0" borderId="24" xfId="29" applyFont="1" applyBorder="1" applyAlignment="1">
      <alignment horizontal="center" vertical="center" wrapText="1"/>
    </xf>
    <xf numFmtId="0" fontId="15" fillId="0" borderId="16" xfId="29" applyFont="1" applyBorder="1" applyAlignment="1">
      <alignment horizontal="center" vertical="center" wrapText="1"/>
    </xf>
    <xf numFmtId="0" fontId="15" fillId="0" borderId="1" xfId="29" applyFont="1" applyBorder="1" applyAlignment="1">
      <alignment horizontal="center" vertical="center" wrapText="1"/>
    </xf>
    <xf numFmtId="0" fontId="15" fillId="0" borderId="21" xfId="29" applyFont="1" applyBorder="1" applyAlignment="1">
      <alignment horizontal="center" vertical="center" wrapText="1"/>
    </xf>
    <xf numFmtId="0" fontId="23" fillId="0" borderId="16" xfId="29" applyFont="1" applyBorder="1" applyAlignment="1">
      <alignment horizontal="center" vertical="center" wrapText="1"/>
    </xf>
    <xf numFmtId="2" fontId="15" fillId="0" borderId="16" xfId="29" applyNumberFormat="1" applyFont="1" applyBorder="1" applyAlignment="1">
      <alignment horizontal="center" vertical="center" wrapText="1"/>
    </xf>
    <xf numFmtId="2" fontId="15" fillId="0" borderId="26" xfId="29" applyNumberFormat="1" applyFont="1" applyBorder="1" applyAlignment="1">
      <alignment horizontal="center" vertical="center" textRotation="90" wrapText="1"/>
    </xf>
    <xf numFmtId="2" fontId="15" fillId="0" borderId="7" xfId="29" applyNumberFormat="1" applyFont="1" applyBorder="1" applyAlignment="1">
      <alignment horizontal="center" vertical="center" textRotation="90" wrapText="1"/>
    </xf>
    <xf numFmtId="2" fontId="15" fillId="0" borderId="29" xfId="29" applyNumberFormat="1" applyFont="1" applyBorder="1" applyAlignment="1">
      <alignment horizontal="center" vertical="center" textRotation="90" wrapText="1"/>
    </xf>
    <xf numFmtId="2" fontId="15" fillId="0" borderId="27" xfId="29" applyNumberFormat="1" applyFont="1" applyBorder="1" applyAlignment="1">
      <alignment horizontal="center" vertical="center" textRotation="90" wrapText="1"/>
    </xf>
    <xf numFmtId="2" fontId="15" fillId="0" borderId="28" xfId="29" applyNumberFormat="1" applyFont="1" applyBorder="1" applyAlignment="1">
      <alignment horizontal="center" vertical="center" textRotation="90" wrapText="1"/>
    </xf>
    <xf numFmtId="2" fontId="15" fillId="0" borderId="30" xfId="29" applyNumberFormat="1" applyFont="1" applyBorder="1" applyAlignment="1">
      <alignment horizontal="center" vertical="center" textRotation="90" wrapText="1"/>
    </xf>
    <xf numFmtId="0" fontId="15" fillId="0" borderId="13" xfId="29" applyFont="1" applyBorder="1" applyAlignment="1">
      <alignment horizontal="center" vertical="center" wrapText="1"/>
    </xf>
    <xf numFmtId="0" fontId="15" fillId="0" borderId="25" xfId="29" applyFont="1" applyBorder="1" applyAlignment="1">
      <alignment horizontal="center" vertical="center" wrapText="1"/>
    </xf>
    <xf numFmtId="0" fontId="15" fillId="0" borderId="14" xfId="29" applyFont="1" applyBorder="1" applyAlignment="1">
      <alignment horizontal="center" vertical="center" wrapText="1"/>
    </xf>
    <xf numFmtId="1" fontId="15" fillId="0" borderId="1" xfId="29" applyNumberFormat="1" applyFont="1" applyBorder="1" applyAlignment="1">
      <alignment horizontal="center" vertical="center" wrapText="1"/>
    </xf>
    <xf numFmtId="166" fontId="15" fillId="0" borderId="1" xfId="29" applyNumberFormat="1" applyFont="1" applyBorder="1" applyAlignment="1">
      <alignment horizontal="center" vertical="center" wrapText="1"/>
    </xf>
    <xf numFmtId="166" fontId="15" fillId="0" borderId="21" xfId="29" applyNumberFormat="1" applyFont="1" applyBorder="1" applyAlignment="1">
      <alignment horizontal="center" vertical="center" wrapText="1"/>
    </xf>
    <xf numFmtId="2" fontId="15" fillId="0" borderId="1" xfId="29" applyNumberFormat="1" applyFont="1" applyBorder="1" applyAlignment="1">
      <alignment horizontal="center" vertical="center" textRotation="90" wrapText="1"/>
    </xf>
    <xf numFmtId="2" fontId="15" fillId="0" borderId="21" xfId="29" applyNumberFormat="1" applyFont="1" applyBorder="1" applyAlignment="1">
      <alignment horizontal="center" vertical="center" textRotation="90" wrapText="1"/>
    </xf>
    <xf numFmtId="2" fontId="1" fillId="0" borderId="0" xfId="29" applyNumberFormat="1" applyFont="1" applyAlignment="1">
      <alignment horizontal="center"/>
    </xf>
    <xf numFmtId="0" fontId="4" fillId="0" borderId="0" xfId="0" applyFont="1" applyBorder="1" applyAlignment="1">
      <alignment horizontal="center" wrapText="1"/>
    </xf>
    <xf numFmtId="49" fontId="3" fillId="0" borderId="15" xfId="23" applyNumberFormat="1" applyFont="1" applyFill="1" applyBorder="1" applyAlignment="1">
      <alignment horizontal="center" vertical="center" wrapText="1"/>
    </xf>
    <xf numFmtId="49" fontId="3" fillId="0" borderId="18" xfId="23" applyNumberFormat="1" applyFont="1" applyFill="1" applyBorder="1" applyAlignment="1">
      <alignment horizontal="center" vertical="center" wrapText="1"/>
    </xf>
    <xf numFmtId="49" fontId="3" fillId="0" borderId="24" xfId="23" applyNumberFormat="1" applyFont="1" applyFill="1" applyBorder="1" applyAlignment="1">
      <alignment horizontal="center" vertical="center" wrapText="1"/>
    </xf>
    <xf numFmtId="49" fontId="4" fillId="0" borderId="16" xfId="23" applyNumberFormat="1" applyFont="1" applyFill="1" applyBorder="1" applyAlignment="1">
      <alignment horizontal="center" vertical="center" wrapText="1"/>
    </xf>
    <xf numFmtId="49" fontId="4" fillId="0" borderId="1" xfId="23" applyNumberFormat="1" applyFont="1" applyFill="1" applyBorder="1" applyAlignment="1">
      <alignment horizontal="center" vertical="center" wrapText="1"/>
    </xf>
    <xf numFmtId="49" fontId="4" fillId="0" borderId="21" xfId="23" applyNumberFormat="1" applyFont="1" applyFill="1" applyBorder="1" applyAlignment="1">
      <alignment horizontal="center" vertical="center" wrapText="1"/>
    </xf>
    <xf numFmtId="0" fontId="4" fillId="0" borderId="16" xfId="23" applyFont="1" applyFill="1" applyBorder="1" applyAlignment="1">
      <alignment horizontal="center" vertical="center" wrapText="1"/>
    </xf>
    <xf numFmtId="0" fontId="4" fillId="0" borderId="1" xfId="23" applyFont="1" applyFill="1" applyBorder="1" applyAlignment="1">
      <alignment horizontal="center" vertical="center" wrapText="1"/>
    </xf>
    <xf numFmtId="0" fontId="4" fillId="0" borderId="21" xfId="23" applyFont="1" applyFill="1" applyBorder="1" applyAlignment="1">
      <alignment horizontal="center" vertical="center" wrapText="1"/>
    </xf>
    <xf numFmtId="0" fontId="4" fillId="0" borderId="16" xfId="23" applyFont="1" applyFill="1" applyBorder="1" applyAlignment="1">
      <alignment horizontal="center" vertical="center" textRotation="90" wrapText="1"/>
    </xf>
    <xf numFmtId="0" fontId="4" fillId="0" borderId="1" xfId="23" applyFont="1" applyFill="1" applyBorder="1" applyAlignment="1">
      <alignment horizontal="center" vertical="center" textRotation="90" wrapText="1"/>
    </xf>
    <xf numFmtId="0" fontId="4" fillId="0" borderId="21" xfId="23" applyFont="1" applyFill="1" applyBorder="1" applyAlignment="1">
      <alignment horizontal="center" vertical="center" textRotation="90" wrapText="1"/>
    </xf>
    <xf numFmtId="1" fontId="4" fillId="0" borderId="16" xfId="23" applyNumberFormat="1" applyFont="1" applyBorder="1" applyAlignment="1">
      <alignment horizontal="center" vertical="center" wrapText="1"/>
    </xf>
    <xf numFmtId="1" fontId="4" fillId="0" borderId="1" xfId="23" applyNumberFormat="1" applyFont="1" applyBorder="1" applyAlignment="1">
      <alignment horizontal="center" vertical="center" wrapText="1"/>
    </xf>
  </cellXfs>
  <cellStyles count="82">
    <cellStyle name="Currency 2" xfId="10"/>
    <cellStyle name="Normal" xfId="0" builtinId="0"/>
    <cellStyle name="Normal 10" xfId="13"/>
    <cellStyle name="Normal 10 2" xfId="7"/>
    <cellStyle name="Normal 10 3" xfId="1"/>
    <cellStyle name="Normal 10 5" xfId="14"/>
    <cellStyle name="Normal 11" xfId="15"/>
    <cellStyle name="Normal 11 2" xfId="12"/>
    <cellStyle name="Normal 11 5" xfId="16"/>
    <cellStyle name="Normal 12" xfId="17"/>
    <cellStyle name="Normal 12 5" xfId="11"/>
    <cellStyle name="Normal 13" xfId="18"/>
    <cellStyle name="Normal 13 2" xfId="8"/>
    <cellStyle name="Normal 13 2 2" xfId="71"/>
    <cellStyle name="Normal 13 3" xfId="78"/>
    <cellStyle name="Normal 13 5" xfId="19"/>
    <cellStyle name="Normal 14" xfId="20"/>
    <cellStyle name="Normal 14 5" xfId="9"/>
    <cellStyle name="Normal 15" xfId="21"/>
    <cellStyle name="Normal 15 2" xfId="23"/>
    <cellStyle name="Normal 17 5" xfId="24"/>
    <cellStyle name="Normal 19 6" xfId="25"/>
    <cellStyle name="Normal 2" xfId="26"/>
    <cellStyle name="Normal 2 2" xfId="27"/>
    <cellStyle name="Normal 2 3" xfId="28"/>
    <cellStyle name="Normal 2 4" xfId="29"/>
    <cellStyle name="Normal 2_2. Излишни БП за уточняване  от СКС преработено от стойчев" xfId="30"/>
    <cellStyle name="Normal 20" xfId="22"/>
    <cellStyle name="Normal 24" xfId="31"/>
    <cellStyle name="Normal 3" xfId="32"/>
    <cellStyle name="Normal 37 3" xfId="33"/>
    <cellStyle name="Normal 4" xfId="34"/>
    <cellStyle name="Normal 40" xfId="35"/>
    <cellStyle name="Normal 41" xfId="36"/>
    <cellStyle name="Normal 42" xfId="37"/>
    <cellStyle name="Normal 43" xfId="38"/>
    <cellStyle name="Normal 44" xfId="39"/>
    <cellStyle name="Normal 49" xfId="40"/>
    <cellStyle name="Normal 5" xfId="41"/>
    <cellStyle name="Normal 5 2" xfId="42"/>
    <cellStyle name="Normal 5 3" xfId="6"/>
    <cellStyle name="Normal 5 4" xfId="4"/>
    <cellStyle name="Normal 50" xfId="43"/>
    <cellStyle name="Normal 51" xfId="44"/>
    <cellStyle name="Normal 52" xfId="45"/>
    <cellStyle name="Normal 53" xfId="46"/>
    <cellStyle name="Normal 59" xfId="47"/>
    <cellStyle name="Normal 6" xfId="49"/>
    <cellStyle name="Normal 60" xfId="50"/>
    <cellStyle name="Normal 63" xfId="3"/>
    <cellStyle name="Normal 64" xfId="48"/>
    <cellStyle name="Normal 65" xfId="51"/>
    <cellStyle name="Normal 66" xfId="52"/>
    <cellStyle name="Normal 67" xfId="5"/>
    <cellStyle name="Normal 68" xfId="53"/>
    <cellStyle name="Normal 69" xfId="54"/>
    <cellStyle name="Normal 7" xfId="55"/>
    <cellStyle name="Normal 7 2" xfId="2"/>
    <cellStyle name="Normal 7 3" xfId="56"/>
    <cellStyle name="Normal 7 4" xfId="57"/>
    <cellStyle name="Normal 8" xfId="58"/>
    <cellStyle name="Normal 8 3" xfId="60"/>
    <cellStyle name="Normal 9" xfId="61"/>
    <cellStyle name="Normal_donesenie_5" xfId="77"/>
    <cellStyle name="Normal_Nali4nost 9K32M_38040" xfId="75"/>
    <cellStyle name="Normal_New Microsoft Excel Worksheet" xfId="76"/>
    <cellStyle name="Normal_Излипни 48960-11.02.2011 г. 2" xfId="59"/>
    <cellStyle name="Normal_Излипни 48960-11.02.2011 г._Списък на изл. БП за 2014 г - разд. I за ТР - заготовка" xfId="73"/>
    <cellStyle name="Normal_Излишни БП 48960- към 01,01,2010" xfId="72"/>
    <cellStyle name="Style 1" xfId="62"/>
    <cellStyle name="Нормален 2 2" xfId="63"/>
    <cellStyle name="Нормален 2 4" xfId="74"/>
    <cellStyle name="Нормален 3 3" xfId="64"/>
    <cellStyle name="Нормален 4 3" xfId="65"/>
    <cellStyle name="Нормален 4 4" xfId="66"/>
    <cellStyle name="Нормален 4 5" xfId="67"/>
    <cellStyle name="Нормален 6 2" xfId="68"/>
    <cellStyle name="Нормален 6 3" xfId="80"/>
    <cellStyle name="Нормален 7 2" xfId="69"/>
    <cellStyle name="Нормален 9" xfId="79"/>
    <cellStyle name="Нормален_Izli6ni imustestva 12.2011" xfId="70"/>
    <cellStyle name="Нормален_New Microsoft Excel Worksheet" xfId="8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90</xdr:row>
      <xdr:rowOff>0</xdr:rowOff>
    </xdr:from>
    <xdr:to>
      <xdr:col>15</xdr:col>
      <xdr:colOff>76200</xdr:colOff>
      <xdr:row>92</xdr:row>
      <xdr:rowOff>228599</xdr:rowOff>
    </xdr:to>
    <xdr:sp macro="" textlink="">
      <xdr:nvSpPr>
        <xdr:cNvPr id="2" name="Text Box 454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11239500" y="25146000"/>
          <a:ext cx="76200" cy="685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" name="Text Box 398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" name="Text Box 399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" name="Text Box 40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" name="Text Box 401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" name="Text Box 402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" name="Text Box 403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" name="Text Box 404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" name="Text Box 405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" name="Text Box 406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" name="Text Box 40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" name="Text Box 408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" name="Text Box 409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" name="Text Box 41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" name="Text Box 411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" name="Text Box 412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" name="Text Box 413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" name="Text Box 414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" name="Text Box 415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" name="Text Box 416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" name="Text Box 41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" name="Text Box 418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" name="Text Box 419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" name="Text Box 4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" name="Text Box 421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" name="Text Box 42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" name="Text Box 423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" name="Text Box 424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" name="Text Box 425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" name="Text Box 426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" name="Text Box 427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" name="Text Box 42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4" name="Text Box 429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5" name="Text Box 43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6" name="Text Box 43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7" name="Text Box 43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8" name="Text Box 433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9" name="Text Box 434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0" name="Text Box 435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1" name="Text Box 436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2" name="Text Box 437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3" name="Text Box 43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4" name="Text Box 439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5" name="Text Box 44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6" name="Text Box 441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7" name="Text Box 442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8" name="Text Box 443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49" name="Text Box 444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0" name="Text Box 445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1" name="Text Box 446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2" name="Text Box 44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3" name="Text Box 448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4" name="Text Box 449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5" name="Text Box 45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6" name="Text Box 45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7" name="Text Box 452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8" name="Text Box 453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59" name="Text Box 454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0" name="Text Box 398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1" name="Text Box 399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2" name="Text Box 40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3" name="Text Box 40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4" name="Text Box 40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5" name="Text Box 403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6" name="Text Box 404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7" name="Text Box 405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8" name="Text Box 406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69" name="Text Box 40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0" name="Text Box 408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1" name="Text Box 409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2" name="Text Box 41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3" name="Text Box 41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4" name="Text Box 41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5" name="Text Box 413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6" name="Text Box 41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7" name="Text Box 415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8" name="Text Box 416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79" name="Text Box 417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0" name="Text Box 41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1" name="Text Box 419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2" name="Text Box 4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3" name="Text Box 42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4" name="Text Box 42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5" name="Text Box 423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6" name="Text Box 424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7" name="Text Box 425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8" name="Text Box 426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89" name="Text Box 427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0" name="Text Box 42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1" name="Text Box 429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2" name="Text Box 43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3" name="Text Box 43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4" name="Text Box 43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5" name="Text Box 433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6" name="Text Box 434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7" name="Text Box 435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8" name="Text Box 436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99" name="Text Box 437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0" name="Text Box 43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1" name="Text Box 439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2" name="Text Box 440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3" name="Text Box 441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4" name="Text Box 442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5" name="Text Box 443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6" name="Text Box 444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7" name="Text Box 445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8" name="Text Box 446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09" name="Text Box 447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0" name="Text Box 44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1" name="Text Box 449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2" name="Text Box 45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3" name="Text Box 451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4" name="Text Box 452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5" name="Text Box 453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6" name="Text Box 39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7" name="Text Box 399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8" name="Text Box 40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19" name="Text Box 40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0" name="Text Box 402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1" name="Text Box 403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2" name="Text Box 404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3" name="Text Box 405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4" name="Text Box 406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5" name="Text Box 407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6" name="Text Box 40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7" name="Text Box 409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8" name="Text Box 41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29" name="Text Box 41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0" name="Text Box 41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1" name="Text Box 413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2" name="Text Box 414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3" name="Text Box 415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4" name="Text Box 416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5" name="Text Box 417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6" name="Text Box 41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7" name="Text Box 419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8" name="Text Box 4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39" name="Text Box 42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0" name="Text Box 42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1" name="Text Box 423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2" name="Text Box 42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3" name="Text Box 425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4" name="Text Box 426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5" name="Text Box 427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6" name="Text Box 42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7" name="Text Box 429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8" name="Text Box 43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49" name="Text Box 43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0" name="Text Box 43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1" name="Text Box 433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2" name="Text Box 434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3" name="Text Box 435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4" name="Text Box 436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5" name="Text Box 437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6" name="Text Box 43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7" name="Text Box 439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8" name="Text Box 44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59" name="Text Box 441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0" name="Text Box 442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1" name="Text Box 443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2" name="Text Box 44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3" name="Text Box 445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4" name="Text Box 446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5" name="Text Box 447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6" name="Text Box 44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7" name="Text Box 449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8" name="Text Box 45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69" name="Text Box 451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0" name="Text Box 45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1" name="Text Box 453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2" name="Text Box 454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3" name="Text Box 39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4" name="Text Box 399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5" name="Text Box 40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6" name="Text Box 40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7" name="Text Box 40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8" name="Text Box 403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79" name="Text Box 404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0" name="Text Box 405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1" name="Text Box 406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2" name="Text Box 407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3" name="Text Box 40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4" name="Text Box 409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5" name="Text Box 41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6" name="Text Box 41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7" name="Text Box 41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8" name="Text Box 413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89" name="Text Box 414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0" name="Text Box 415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1" name="Text Box 416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2" name="Text Box 417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3" name="Text Box 41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4" name="Text Box 419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5" name="Text Box 4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6" name="Text Box 421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7" name="Text Box 42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8" name="Text Box 423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199" name="Text Box 424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0" name="Text Box 425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1" name="Text Box 426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2" name="Text Box 427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3" name="Text Box 42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4" name="Text Box 429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5" name="Text Box 43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6" name="Text Box 431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7" name="Text Box 43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8" name="Text Box 433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09" name="Text Box 434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0" name="Text Box 435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1" name="Text Box 436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2" name="Text Box 437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3" name="Text Box 43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4" name="Text Box 439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5" name="Text Box 44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6" name="Text Box 441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7" name="Text Box 44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8" name="Text Box 443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19" name="Text Box 444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0" name="Text Box 445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1" name="Text Box 446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2" name="Text Box 44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3" name="Text Box 448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4" name="Text Box 449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5" name="Text Box 45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6" name="Text Box 45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7" name="Text Box 45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8" name="Text Box 453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29" name="Text Box 398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0" name="Text Box 399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1" name="Text Box 40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2" name="Text Box 40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3" name="Text Box 40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4" name="Text Box 403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5" name="Text Box 40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6" name="Text Box 405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7" name="Text Box 406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8" name="Text Box 40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39" name="Text Box 408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0" name="Text Box 409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1" name="Text Box 41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2" name="Text Box 41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3" name="Text Box 41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4" name="Text Box 413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5" name="Text Box 41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6" name="Text Box 415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7" name="Text Box 416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8" name="Text Box 417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49" name="Text Box 41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0" name="Text Box 419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1" name="Text Box 420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2" name="Text Box 42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3" name="Text Box 42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4" name="Text Box 42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5" name="Text Box 424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6" name="Text Box 425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7" name="Text Box 426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8" name="Text Box 427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59" name="Text Box 42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0" name="Text Box 429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1" name="Text Box 430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2" name="Text Box 431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3" name="Text Box 43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4" name="Text Box 433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5" name="Text Box 434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6" name="Text Box 435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7" name="Text Box 436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8" name="Text Box 43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69" name="Text Box 438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0" name="Text Box 439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1" name="Text Box 440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2" name="Text Box 44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3" name="Text Box 442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4" name="Text Box 443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5" name="Text Box 444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6" name="Text Box 445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7" name="Text Box 446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8" name="Text Box 44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79" name="Text Box 448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0" name="Text Box 449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1" name="Text Box 450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2" name="Text Box 451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3" name="Text Box 45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4" name="Text Box 453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5" name="Text Box 454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6" name="Text Box 398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7" name="Text Box 399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8" name="Text Box 400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89" name="Text Box 40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0" name="Text Box 402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1" name="Text Box 403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2" name="Text Box 404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3" name="Text Box 405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4" name="Text Box 406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5" name="Text Box 40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6" name="Text Box 408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7" name="Text Box 409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8" name="Text Box 410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299" name="Text Box 411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0" name="Text Box 41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1" name="Text Box 413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2" name="Text Box 414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3" name="Text Box 415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4" name="Text Box 416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5" name="Text Box 41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6" name="Text Box 418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7" name="Text Box 419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8" name="Text Box 420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09" name="Text Box 42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0" name="Text Box 42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1" name="Text Box 423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2" name="Text Box 424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3" name="Text Box 425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4" name="Text Box 426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5" name="Text Box 427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6" name="Text Box 42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7" name="Text Box 429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8" name="Text Box 430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19" name="Text Box 431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0" name="Text Box 432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1" name="Text Box 433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2" name="Text Box 43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3" name="Text Box 435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4" name="Text Box 436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5" name="Text Box 437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6" name="Text Box 43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7" name="Text Box 439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8" name="Text Box 440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29" name="Text Box 44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0" name="Text Box 44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1" name="Text Box 443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2" name="Text Box 444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3" name="Text Box 445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4" name="Text Box 446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5" name="Text Box 447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6" name="Text Box 448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7" name="Text Box 449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8" name="Text Box 450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39" name="Text Box 45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40" name="Text Box 45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90</xdr:row>
      <xdr:rowOff>0</xdr:rowOff>
    </xdr:from>
    <xdr:to>
      <xdr:col>23</xdr:col>
      <xdr:colOff>76200</xdr:colOff>
      <xdr:row>93</xdr:row>
      <xdr:rowOff>38101</xdr:rowOff>
    </xdr:to>
    <xdr:sp macro="" textlink="">
      <xdr:nvSpPr>
        <xdr:cNvPr id="341" name="Text Box 453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>
          <a:spLocks noChangeArrowheads="1"/>
        </xdr:cNvSpPr>
      </xdr:nvSpPr>
      <xdr:spPr bwMode="auto">
        <a:xfrm>
          <a:off x="15220950" y="25146000"/>
          <a:ext cx="76200" cy="7334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90</xdr:row>
      <xdr:rowOff>0</xdr:rowOff>
    </xdr:from>
    <xdr:to>
      <xdr:col>15</xdr:col>
      <xdr:colOff>76200</xdr:colOff>
      <xdr:row>92</xdr:row>
      <xdr:rowOff>228599</xdr:rowOff>
    </xdr:to>
    <xdr:sp macro="" textlink="">
      <xdr:nvSpPr>
        <xdr:cNvPr id="342" name="Text Box 454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11239500" y="25146000"/>
          <a:ext cx="76200" cy="685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90</xdr:row>
      <xdr:rowOff>0</xdr:rowOff>
    </xdr:from>
    <xdr:to>
      <xdr:col>15</xdr:col>
      <xdr:colOff>76200</xdr:colOff>
      <xdr:row>92</xdr:row>
      <xdr:rowOff>228599</xdr:rowOff>
    </xdr:to>
    <xdr:sp macro="" textlink="">
      <xdr:nvSpPr>
        <xdr:cNvPr id="343" name="Text Box 454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11239500" y="25146000"/>
          <a:ext cx="76200" cy="685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90</xdr:row>
      <xdr:rowOff>0</xdr:rowOff>
    </xdr:from>
    <xdr:to>
      <xdr:col>15</xdr:col>
      <xdr:colOff>76200</xdr:colOff>
      <xdr:row>92</xdr:row>
      <xdr:rowOff>228599</xdr:rowOff>
    </xdr:to>
    <xdr:sp macro="" textlink="">
      <xdr:nvSpPr>
        <xdr:cNvPr id="344" name="Text Box 454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>
          <a:spLocks noChangeArrowheads="1"/>
        </xdr:cNvSpPr>
      </xdr:nvSpPr>
      <xdr:spPr bwMode="auto">
        <a:xfrm>
          <a:off x="11239500" y="25146000"/>
          <a:ext cx="76200" cy="685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90</xdr:row>
      <xdr:rowOff>0</xdr:rowOff>
    </xdr:from>
    <xdr:to>
      <xdr:col>15</xdr:col>
      <xdr:colOff>76200</xdr:colOff>
      <xdr:row>92</xdr:row>
      <xdr:rowOff>228599</xdr:rowOff>
    </xdr:to>
    <xdr:sp macro="" textlink="">
      <xdr:nvSpPr>
        <xdr:cNvPr id="345" name="Text Box 45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>
          <a:spLocks noChangeArrowheads="1"/>
        </xdr:cNvSpPr>
      </xdr:nvSpPr>
      <xdr:spPr bwMode="auto">
        <a:xfrm>
          <a:off x="11239500" y="25146000"/>
          <a:ext cx="76200" cy="685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" name="Text Box 1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" name="Text Box 1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" name="Text Box 1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" name="Text Box 1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" name="Text Box 2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" name="Text Box 2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" name="Text Box 3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" name="Text Box 3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" name="Text Box 3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" name="Text Box 3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" name="Text Box 5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" name="Text Box 5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7" name="Text Box 57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9" name="Text Box 59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79" name="Text Box 7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0" name="Text Box 8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1" name="Text Box 8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2" name="Text Box 8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3" name="Text Box 8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4" name="Text Box 8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5" name="Text Box 8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6" name="Text Box 8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7" name="Text Box 8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8" name="Text Box 8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89" name="Text Box 8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0" name="Text Box 9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1" name="Text Box 9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2" name="Text Box 9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3" name="Text Box 9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4" name="Text Box 9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5" name="Text Box 9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6" name="Text Box 9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7" name="Text Box 9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8" name="Text Box 9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99" name="Text Box 9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0" name="Text Box 10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1" name="Text Box 10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2" name="Text Box 10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3" name="Text Box 10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4" name="Text Box 10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5" name="Text Box 10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6" name="Text Box 10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7" name="Text Box 10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8" name="Text Box 10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09" name="Text Box 10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0" name="Text Box 11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1" name="Text Box 11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2" name="Text Box 11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3" name="Text Box 11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4" name="Text Box 11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5" name="Text Box 11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6" name="Text Box 11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7" name="Text Box 11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8" name="Text Box 11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19" name="Text Box 11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0" name="Text Box 12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1" name="Text Box 12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2" name="Text Box 12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3" name="Text Box 12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4" name="Text Box 12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5" name="Text Box 12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6" name="Text Box 12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7" name="Text Box 12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8" name="Text Box 12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29" name="Text Box 12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0" name="Text Box 13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1" name="Text Box 13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2" name="Text Box 13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3" name="Text Box 13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4" name="Text Box 13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5" name="Text Box 13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6" name="Text Box 13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7" name="Text Box 13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8" name="Text Box 13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39" name="Text Box 13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0" name="Text Box 14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1" name="Text Box 14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2" name="Text Box 14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3" name="Text Box 14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4" name="Text Box 14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5" name="Text Box 14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6" name="Text Box 14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7" name="Text Box 14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8" name="Text Box 14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49" name="Text Box 14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0" name="Text Box 15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1" name="Text Box 15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2" name="Text Box 15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3" name="Text Box 15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4" name="Text Box 15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5" name="Text Box 15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6" name="Text Box 15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7" name="Text Box 15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8" name="Text Box 15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59" name="Text Box 15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0" name="Text Box 16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1" name="Text Box 16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2" name="Text Box 16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3" name="Text Box 16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4" name="Text Box 16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5" name="Text Box 16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6" name="Text Box 16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7" name="Text Box 16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8" name="Text Box 16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69" name="Text Box 16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0" name="Text Box 17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1" name="Text Box 17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2" name="Text Box 17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3" name="Text Box 17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4" name="Text Box 17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5" name="Text Box 17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6" name="Text Box 17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7" name="Text Box 17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8" name="Text Box 17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79" name="Text Box 17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0" name="Text Box 18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1" name="Text Box 18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2" name="Text Box 18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3" name="Text Box 18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4" name="Text Box 18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5" name="Text Box 18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6" name="Text Box 18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7" name="Text Box 18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8" name="Text Box 18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89" name="Text Box 18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0" name="Text Box 19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1" name="Text Box 19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2" name="Text Box 19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3" name="Text Box 19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4" name="Text Box 19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5" name="Text Box 19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6" name="Text Box 19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7" name="Text Box 19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8" name="Text Box 19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199" name="Text Box 19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0" name="Text Box 20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1" name="Text Box 20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2" name="Text Box 20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3" name="Text Box 20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4" name="Text Box 20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5" name="Text Box 20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6" name="Text Box 20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7" name="Text Box 20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8" name="Text Box 20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09" name="Text Box 20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0" name="Text Box 21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1" name="Text Box 21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2" name="Text Box 21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3" name="Text Box 21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4" name="Text Box 21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5" name="Text Box 21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6" name="Text Box 21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7" name="Text Box 21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8" name="Text Box 21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19" name="Text Box 21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0" name="Text Box 22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1" name="Text Box 22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2" name="Text Box 22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3" name="Text Box 22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4" name="Text Box 22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5" name="Text Box 22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6" name="Text Box 22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7" name="Text Box 22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8" name="Text Box 22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29" name="Text Box 22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0" name="Text Box 23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1" name="Text Box 23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2" name="Text Box 23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3" name="Text Box 23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4" name="Text Box 23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5" name="Text Box 23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6" name="Text Box 23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7" name="Text Box 23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8" name="Text Box 23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39" name="Text Box 23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0" name="Text Box 24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1" name="Text Box 24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2" name="Text Box 24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3" name="Text Box 24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4" name="Text Box 24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5" name="Text Box 24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6" name="Text Box 24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7" name="Text Box 24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8" name="Text Box 24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49" name="Text Box 24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0" name="Text Box 25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1" name="Text Box 25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2" name="Text Box 25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3" name="Text Box 25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4" name="Text Box 25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5" name="Text Box 25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6" name="Text Box 25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7" name="Text Box 25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8" name="Text Box 25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59" name="Text Box 25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0" name="Text Box 26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1" name="Text Box 26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2" name="Text Box 26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3" name="Text Box 26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4" name="Text Box 26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5" name="Text Box 26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6" name="Text Box 26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7" name="Text Box 26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8" name="Text Box 26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69" name="Text Box 26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0" name="Text Box 27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1" name="Text Box 27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2" name="Text Box 27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3" name="Text Box 27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4" name="Text Box 27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5" name="Text Box 27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6" name="Text Box 27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7" name="Text Box 27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8" name="Text Box 27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79" name="Text Box 27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0" name="Text Box 28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1" name="Text Box 28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2" name="Text Box 28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3" name="Text Box 28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4" name="Text Box 28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5" name="Text Box 28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6" name="Text Box 28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7" name="Text Box 28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8" name="Text Box 28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89" name="Text Box 28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0" name="Text Box 29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1" name="Text Box 29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2" name="Text Box 29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3" name="Text Box 29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4" name="Text Box 29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5" name="Text Box 29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6" name="Text Box 29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7" name="Text Box 29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8" name="Text Box 29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299" name="Text Box 29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0" name="Text Box 30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1" name="Text Box 30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2" name="Text Box 30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3" name="Text Box 30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4" name="Text Box 30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5" name="Text Box 30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6" name="Text Box 30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7" name="Text Box 30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8" name="Text Box 30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09" name="Text Box 30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0" name="Text Box 31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1" name="Text Box 31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2" name="Text Box 31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3" name="Text Box 31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4" name="Text Box 31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5" name="Text Box 31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6" name="Text Box 31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7" name="Text Box 31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8" name="Text Box 31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19" name="Text Box 31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0" name="Text Box 32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1" name="Text Box 32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2" name="Text Box 32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3" name="Text Box 32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4" name="Text Box 32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5" name="Text Box 32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6" name="Text Box 32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7" name="Text Box 32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8" name="Text Box 32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29" name="Text Box 32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0" name="Text Box 33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1" name="Text Box 33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2" name="Text Box 33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3" name="Text Box 33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4" name="Text Box 33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5" name="Text Box 33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6" name="Text Box 33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7" name="Text Box 33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8" name="Text Box 33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39" name="Text Box 33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0" name="Text Box 34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1" name="Text Box 34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2" name="Text Box 34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3" name="Text Box 34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4" name="Text Box 34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5" name="Text Box 34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6" name="Text Box 34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7" name="Text Box 34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8" name="Text Box 34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49" name="Text Box 34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0" name="Text Box 35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1" name="Text Box 35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2" name="Text Box 35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3" name="Text Box 35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4" name="Text Box 35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5" name="Text Box 35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6" name="Text Box 35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7" name="Text Box 35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8" name="Text Box 35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59" name="Text Box 35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0" name="Text Box 36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1" name="Text Box 36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2" name="Text Box 36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3" name="Text Box 36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4" name="Text Box 36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5" name="Text Box 36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6" name="Text Box 36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7" name="Text Box 36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8" name="Text Box 36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69" name="Text Box 36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0" name="Text Box 37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1" name="Text Box 37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2" name="Text Box 37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3" name="Text Box 37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4" name="Text Box 37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5" name="Text Box 37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6" name="Text Box 37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7" name="Text Box 37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8" name="Text Box 37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79" name="Text Box 37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0" name="Text Box 38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1" name="Text Box 38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2" name="Text Box 38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3" name="Text Box 38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4" name="Text Box 38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5" name="Text Box 38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6" name="Text Box 38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7" name="Text Box 38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8" name="Text Box 38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89" name="Text Box 38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0" name="Text Box 39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1" name="Text Box 39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2" name="Text Box 39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3" name="Text Box 39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4" name="Text Box 39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5" name="Text Box 39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6" name="Text Box 39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7" name="Text Box 39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8" name="Text Box 39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399" name="Text Box 39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0" name="Text Box 40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1" name="Text Box 40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2" name="Text Box 40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3" name="Text Box 40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4" name="Text Box 40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5" name="Text Box 40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6" name="Text Box 40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7" name="Text Box 40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8" name="Text Box 40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09" name="Text Box 40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0" name="Text Box 41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1" name="Text Box 41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2" name="Text Box 41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3" name="Text Box 41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4" name="Text Box 41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5" name="Text Box 41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6" name="Text Box 41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7" name="Text Box 41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8" name="Text Box 41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19" name="Text Box 41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0" name="Text Box 42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1" name="Text Box 42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2" name="Text Box 42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3" name="Text Box 42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4" name="Text Box 42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5" name="Text Box 42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6" name="Text Box 42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7" name="Text Box 42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8" name="Text Box 42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29" name="Text Box 42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0" name="Text Box 43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1" name="Text Box 43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2" name="Text Box 43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3" name="Text Box 43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4" name="Text Box 43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5" name="Text Box 43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6" name="Text Box 43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7" name="Text Box 43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8" name="Text Box 43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39" name="Text Box 43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0" name="Text Box 44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1" name="Text Box 44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2" name="Text Box 44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3" name="Text Box 44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4" name="Text Box 44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5" name="Text Box 44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6" name="Text Box 44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7" name="Text Box 44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8" name="Text Box 44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49" name="Text Box 44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0" name="Text Box 45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1" name="Text Box 45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2" name="Text Box 45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3" name="Text Box 45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4" name="Text Box 45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5" name="Text Box 45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6" name="Text Box 45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7" name="Text Box 45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8" name="Text Box 45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59" name="Text Box 45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0" name="Text Box 46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1" name="Text Box 46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2" name="Text Box 46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3" name="Text Box 46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4" name="Text Box 46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5" name="Text Box 46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6" name="Text Box 46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7" name="Text Box 46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8" name="Text Box 46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69" name="Text Box 46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0" name="Text Box 47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1" name="Text Box 47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2" name="Text Box 47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3" name="Text Box 47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4" name="Text Box 47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5" name="Text Box 47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6" name="Text Box 47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7" name="Text Box 47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8" name="Text Box 47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79" name="Text Box 47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0" name="Text Box 48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1" name="Text Box 48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2" name="Text Box 48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3" name="Text Box 48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4" name="Text Box 48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5" name="Text Box 48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6" name="Text Box 48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7" name="Text Box 48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8" name="Text Box 48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89" name="Text Box 48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0" name="Text Box 49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1" name="Text Box 49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2" name="Text Box 49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3" name="Text Box 49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4" name="Text Box 49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5" name="Text Box 49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6" name="Text Box 49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7" name="Text Box 49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8" name="Text Box 49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499" name="Text Box 49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0" name="Text Box 50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1" name="Text Box 50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2" name="Text Box 50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3" name="Text Box 50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4" name="Text Box 50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5" name="Text Box 50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6" name="Text Box 50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7" name="Text Box 50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8" name="Text Box 50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09" name="Text Box 50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0" name="Text Box 51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1" name="Text Box 51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2" name="Text Box 51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3" name="Text Box 51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4" name="Text Box 51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5" name="Text Box 51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6" name="Text Box 51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7" name="Text Box 51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8" name="Text Box 51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19" name="Text Box 51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0" name="Text Box 52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1" name="Text Box 52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2" name="Text Box 52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3" name="Text Box 52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4" name="Text Box 52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5" name="Text Box 52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6" name="Text Box 52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7" name="Text Box 52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8" name="Text Box 52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29" name="Text Box 52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0" name="Text Box 53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1" name="Text Box 53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2" name="Text Box 53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3" name="Text Box 53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4" name="Text Box 53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5" name="Text Box 53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6" name="Text Box 53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7" name="Text Box 53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8" name="Text Box 53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39" name="Text Box 53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0" name="Text Box 54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1" name="Text Box 54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2" name="Text Box 54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3" name="Text Box 54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4" name="Text Box 54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5" name="Text Box 54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6" name="Text Box 54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7" name="Text Box 54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8" name="Text Box 54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49" name="Text Box 54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0" name="Text Box 55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1" name="Text Box 55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2" name="Text Box 55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3" name="Text Box 55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4" name="Text Box 55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5" name="Text Box 55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6" name="Text Box 55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7" name="Text Box 55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8" name="Text Box 55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59" name="Text Box 55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0" name="Text Box 56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1" name="Text Box 56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2" name="Text Box 56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3" name="Text Box 56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4" name="Text Box 56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5" name="Text Box 56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6" name="Text Box 56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7" name="Text Box 56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8" name="Text Box 56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69" name="Text Box 56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0" name="Text Box 57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1" name="Text Box 57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2" name="Text Box 57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3" name="Text Box 57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4" name="Text Box 57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5" name="Text Box 57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6" name="Text Box 57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7" name="Text Box 57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8" name="Text Box 57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79" name="Text Box 58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0" name="Text Box 58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1" name="Text Box 58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2" name="Text Box 58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3" name="Text Box 58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4" name="Text Box 58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5" name="Text Box 586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6" name="Text Box 587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7" name="Text Box 588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8" name="Text Box 589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89" name="Text Box 590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90" name="Text Box 591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91" name="Text Box 592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92" name="Text Box 593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93" name="Text Box 594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28576</xdr:rowOff>
    </xdr:to>
    <xdr:sp macro="" textlink="">
      <xdr:nvSpPr>
        <xdr:cNvPr id="594" name="Text Box 595"/>
        <xdr:cNvSpPr txBox="1">
          <a:spLocks noChangeArrowheads="1"/>
        </xdr:cNvSpPr>
      </xdr:nvSpPr>
      <xdr:spPr bwMode="auto">
        <a:xfrm>
          <a:off x="54387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95" name="Text Box 596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96" name="Text Box 597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97" name="Text Box 598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98" name="Text Box 599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599" name="Text Box 600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0" name="Text Box 601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1" name="Text Box 602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2" name="Text Box 603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3" name="Text Box 604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4" name="Text Box 605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5" name="Text Box 606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6" name="Text Box 607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7" name="Text Box 608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8" name="Text Box 609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09" name="Text Box 610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0" name="Text Box 611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1" name="Text Box 612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2" name="Text Box 613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3" name="Text Box 614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4" name="Text Box 615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5" name="Text Box 616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6" name="Text Box 617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7" name="Text Box 618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8" name="Text Box 619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19" name="Text Box 620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0" name="Text Box 621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1" name="Text Box 622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2" name="Text Box 623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3" name="Text Box 624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4" name="Text Box 625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5" name="Text Box 626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6" name="Text Box 627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7" name="Text Box 628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8" name="Text Box 629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29" name="Text Box 630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0" name="Text Box 631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1" name="Text Box 632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2" name="Text Box 633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3" name="Text Box 634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4" name="Text Box 635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5" name="Text Box 636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6" name="Text Box 637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7" name="Text Box 638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8" name="Text Box 639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39" name="Text Box 640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0" name="Text Box 641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1" name="Text Box 642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2" name="Text Box 643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3" name="Text Box 644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4" name="Text Box 645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5" name="Text Box 646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6" name="Text Box 647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7" name="Text Box 648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8" name="Text Box 649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49" name="Text Box 650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50" name="Text Box 651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51" name="Text Box 652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52" name="Text Box 653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53" name="Text Box 654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28576</xdr:rowOff>
    </xdr:to>
    <xdr:sp macro="" textlink="">
      <xdr:nvSpPr>
        <xdr:cNvPr id="654" name="Text Box 655"/>
        <xdr:cNvSpPr txBox="1">
          <a:spLocks noChangeArrowheads="1"/>
        </xdr:cNvSpPr>
      </xdr:nvSpPr>
      <xdr:spPr bwMode="auto">
        <a:xfrm>
          <a:off x="15801975" y="2486025"/>
          <a:ext cx="85725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55" name="Text Box 657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56" name="Text Box 658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57" name="Text Box 659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58" name="Text Box 660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59" name="Text Box 661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0" name="Text Box 662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1" name="Text Box 663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2" name="Text Box 664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3" name="Text Box 665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4" name="Text Box 666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5" name="Text Box 667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6" name="Text Box 668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7" name="Text Box 669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8" name="Text Box 670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69" name="Text Box 671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0" name="Text Box 672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1" name="Text Box 673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2" name="Text Box 674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3" name="Text Box 675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4" name="Text Box 676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5" name="Text Box 677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6" name="Text Box 678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7" name="Text Box 679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8" name="Text Box 680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79" name="Text Box 681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0" name="Text Box 682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1" name="Text Box 683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2" name="Text Box 684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3" name="Text Box 685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4" name="Text Box 686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5" name="Text Box 687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6" name="Text Box 688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7" name="Text Box 689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8" name="Text Box 690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89" name="Text Box 691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90" name="Text Box 692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91" name="Text Box 693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92" name="Text Box 694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93" name="Text Box 695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94" name="Text Box 696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95" name="Text Box 697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96" name="Text Box 698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97" name="Text Box 699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28576</xdr:rowOff>
    </xdr:to>
    <xdr:sp macro="" textlink="">
      <xdr:nvSpPr>
        <xdr:cNvPr id="698" name="Text Box 700"/>
        <xdr:cNvSpPr txBox="1">
          <a:spLocks noChangeArrowheads="1"/>
        </xdr:cNvSpPr>
      </xdr:nvSpPr>
      <xdr:spPr bwMode="auto">
        <a:xfrm>
          <a:off x="1502092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699" name="Text Box 70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0" name="Text Box 70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1" name="Text Box 70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2" name="Text Box 70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3" name="Text Box 70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4" name="Text Box 70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5" name="Text Box 70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6" name="Text Box 70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7" name="Text Box 70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8" name="Text Box 71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09" name="Text Box 71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0" name="Text Box 71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1" name="Text Box 71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2" name="Text Box 71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3" name="Text Box 71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4" name="Text Box 71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5" name="Text Box 71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6" name="Text Box 71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7" name="Text Box 71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8" name="Text Box 72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19" name="Text Box 72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0" name="Text Box 72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1" name="Text Box 72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2" name="Text Box 72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3" name="Text Box 72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4" name="Text Box 72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5" name="Text Box 72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6" name="Text Box 72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7" name="Text Box 72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8" name="Text Box 73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29" name="Text Box 73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0" name="Text Box 73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1" name="Text Box 73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2" name="Text Box 73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3" name="Text Box 73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4" name="Text Box 73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5" name="Text Box 73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6" name="Text Box 73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7" name="Text Box 73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8" name="Text Box 74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39" name="Text Box 74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0" name="Text Box 74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1" name="Text Box 74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2" name="Text Box 74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3" name="Text Box 74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4" name="Text Box 74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5" name="Text Box 74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6" name="Text Box 74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7" name="Text Box 74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8" name="Text Box 75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49" name="Text Box 75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0" name="Text Box 75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1" name="Text Box 75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2" name="Text Box 75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3" name="Text Box 75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4" name="Text Box 75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5" name="Text Box 75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6" name="Text Box 75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7" name="Text Box 75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8" name="Text Box 76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59" name="Text Box 76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0" name="Text Box 76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1" name="Text Box 76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2" name="Text Box 76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3" name="Text Box 76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4" name="Text Box 76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5" name="Text Box 76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6" name="Text Box 76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7" name="Text Box 76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8" name="Text Box 77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69" name="Text Box 77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0" name="Text Box 77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1" name="Text Box 77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2" name="Text Box 77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3" name="Text Box 77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4" name="Text Box 77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5" name="Text Box 77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6" name="Text Box 77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7" name="Text Box 77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8" name="Text Box 78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79" name="Text Box 78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0" name="Text Box 78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1" name="Text Box 78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2" name="Text Box 78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3" name="Text Box 78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4" name="Text Box 78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5" name="Text Box 78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6" name="Text Box 78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7" name="Text Box 78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8" name="Text Box 79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89" name="Text Box 79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0" name="Text Box 79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1" name="Text Box 79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2" name="Text Box 79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3" name="Text Box 79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4" name="Text Box 79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5" name="Text Box 79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6" name="Text Box 79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7" name="Text Box 79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8" name="Text Box 80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799" name="Text Box 80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0" name="Text Box 80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1" name="Text Box 80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2" name="Text Box 80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3" name="Text Box 80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4" name="Text Box 80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5" name="Text Box 80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6" name="Text Box 80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7" name="Text Box 80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8" name="Text Box 81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09" name="Text Box 81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0" name="Text Box 81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1" name="Text Box 81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2" name="Text Box 81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3" name="Text Box 81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4" name="Text Box 81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5" name="Text Box 81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6" name="Text Box 81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7" name="Text Box 81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8" name="Text Box 82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19" name="Text Box 82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0" name="Text Box 82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1" name="Text Box 82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2" name="Text Box 82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3" name="Text Box 82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4" name="Text Box 82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5" name="Text Box 82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6" name="Text Box 82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7" name="Text Box 82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8" name="Text Box 83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29" name="Text Box 83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0" name="Text Box 83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1" name="Text Box 83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2" name="Text Box 83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3" name="Text Box 83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4" name="Text Box 83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5" name="Text Box 83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6" name="Text Box 83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7" name="Text Box 83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8" name="Text Box 84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39" name="Text Box 84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0" name="Text Box 84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1" name="Text Box 84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2" name="Text Box 84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3" name="Text Box 84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4" name="Text Box 84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5" name="Text Box 84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6" name="Text Box 84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7" name="Text Box 84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8" name="Text Box 85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49" name="Text Box 85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0" name="Text Box 85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1" name="Text Box 85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2" name="Text Box 85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3" name="Text Box 85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4" name="Text Box 85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5" name="Text Box 85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6" name="Text Box 85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7" name="Text Box 85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8" name="Text Box 86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59" name="Text Box 86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0" name="Text Box 86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1" name="Text Box 86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2" name="Text Box 86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3" name="Text Box 86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4" name="Text Box 86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5" name="Text Box 86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6" name="Text Box 86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7" name="Text Box 86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8" name="Text Box 87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69" name="Text Box 87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0" name="Text Box 87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1" name="Text Box 87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2" name="Text Box 87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3" name="Text Box 87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4" name="Text Box 87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5" name="Text Box 87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6" name="Text Box 87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7" name="Text Box 87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8" name="Text Box 88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79" name="Text Box 88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0" name="Text Box 88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1" name="Text Box 88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2" name="Text Box 88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3" name="Text Box 88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4" name="Text Box 88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5" name="Text Box 88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6" name="Text Box 88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7" name="Text Box 88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8" name="Text Box 89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89" name="Text Box 89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0" name="Text Box 89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1" name="Text Box 89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2" name="Text Box 89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3" name="Text Box 89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4" name="Text Box 89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5" name="Text Box 89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6" name="Text Box 89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7" name="Text Box 89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8" name="Text Box 90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899" name="Text Box 90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0" name="Text Box 90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1" name="Text Box 90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2" name="Text Box 90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3" name="Text Box 90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4" name="Text Box 90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5" name="Text Box 90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6" name="Text Box 90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7" name="Text Box 90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8" name="Text Box 91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09" name="Text Box 91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0" name="Text Box 91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1" name="Text Box 91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2" name="Text Box 91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3" name="Text Box 91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4" name="Text Box 91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5" name="Text Box 91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6" name="Text Box 91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7" name="Text Box 91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8" name="Text Box 92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19" name="Text Box 92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0" name="Text Box 92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1" name="Text Box 92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2" name="Text Box 92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3" name="Text Box 92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4" name="Text Box 92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5" name="Text Box 92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6" name="Text Box 92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7" name="Text Box 92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8" name="Text Box 93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29" name="Text Box 93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0" name="Text Box 93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1" name="Text Box 93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2" name="Text Box 93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3" name="Text Box 93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4" name="Text Box 93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5" name="Text Box 93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6" name="Text Box 93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7" name="Text Box 93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8" name="Text Box 94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39" name="Text Box 94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0" name="Text Box 94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1" name="Text Box 94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2" name="Text Box 94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3" name="Text Box 94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4" name="Text Box 94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5" name="Text Box 94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6" name="Text Box 94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7" name="Text Box 94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8" name="Text Box 95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49" name="Text Box 95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0" name="Text Box 95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1" name="Text Box 95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2" name="Text Box 95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3" name="Text Box 95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4" name="Text Box 95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5" name="Text Box 95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6" name="Text Box 95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7" name="Text Box 95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8" name="Text Box 96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59" name="Text Box 96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0" name="Text Box 96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1" name="Text Box 96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2" name="Text Box 96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3" name="Text Box 96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4" name="Text Box 96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5" name="Text Box 96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6" name="Text Box 96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7" name="Text Box 96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8" name="Text Box 97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69" name="Text Box 97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0" name="Text Box 97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1" name="Text Box 97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2" name="Text Box 97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3" name="Text Box 97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4" name="Text Box 97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5" name="Text Box 97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6" name="Text Box 97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7" name="Text Box 97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8" name="Text Box 98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79" name="Text Box 98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0" name="Text Box 98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1" name="Text Box 98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2" name="Text Box 98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3" name="Text Box 98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4" name="Text Box 98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5" name="Text Box 98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6" name="Text Box 98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7" name="Text Box 98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8" name="Text Box 99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89" name="Text Box 99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0" name="Text Box 99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1" name="Text Box 99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2" name="Text Box 99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3" name="Text Box 99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4" name="Text Box 99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5" name="Text Box 99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6" name="Text Box 99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7" name="Text Box 99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8" name="Text Box 100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999" name="Text Box 100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0" name="Text Box 100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1" name="Text Box 100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2" name="Text Box 100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3" name="Text Box 100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4" name="Text Box 100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5" name="Text Box 100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6" name="Text Box 100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7" name="Text Box 100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8" name="Text Box 101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09" name="Text Box 101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0" name="Text Box 101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1" name="Text Box 101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2" name="Text Box 101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3" name="Text Box 101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4" name="Text Box 101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5" name="Text Box 101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6" name="Text Box 101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7" name="Text Box 101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8" name="Text Box 102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19" name="Text Box 102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0" name="Text Box 102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1" name="Text Box 102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2" name="Text Box 102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3" name="Text Box 102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4" name="Text Box 102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5" name="Text Box 102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6" name="Text Box 102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7" name="Text Box 102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8" name="Text Box 103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29" name="Text Box 103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0" name="Text Box 103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1" name="Text Box 103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2" name="Text Box 103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3" name="Text Box 103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4" name="Text Box 103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5" name="Text Box 103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6" name="Text Box 103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7" name="Text Box 103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8" name="Text Box 104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39" name="Text Box 104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0" name="Text Box 104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1" name="Text Box 104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2" name="Text Box 104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3" name="Text Box 104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4" name="Text Box 104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5" name="Text Box 104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6" name="Text Box 104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7" name="Text Box 104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8" name="Text Box 105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49" name="Text Box 105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0" name="Text Box 105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1" name="Text Box 105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2" name="Text Box 105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3" name="Text Box 105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4" name="Text Box 105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5" name="Text Box 105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6" name="Text Box 105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7" name="Text Box 105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8" name="Text Box 106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59" name="Text Box 106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0" name="Text Box 106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1" name="Text Box 106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2" name="Text Box 106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3" name="Text Box 106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4" name="Text Box 106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5" name="Text Box 106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6" name="Text Box 106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7" name="Text Box 106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8" name="Text Box 107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69" name="Text Box 107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0" name="Text Box 107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1" name="Text Box 107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2" name="Text Box 107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3" name="Text Box 107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4" name="Text Box 107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5" name="Text Box 107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6" name="Text Box 107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7" name="Text Box 107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8" name="Text Box 108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79" name="Text Box 108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0" name="Text Box 108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1" name="Text Box 108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2" name="Text Box 108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3" name="Text Box 108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4" name="Text Box 108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5" name="Text Box 108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6" name="Text Box 108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7" name="Text Box 108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8" name="Text Box 109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89" name="Text Box 109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0" name="Text Box 109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1" name="Text Box 109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2" name="Text Box 109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3" name="Text Box 109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4" name="Text Box 109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5" name="Text Box 109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6" name="Text Box 109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7" name="Text Box 109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8" name="Text Box 110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099" name="Text Box 110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0" name="Text Box 110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1" name="Text Box 110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2" name="Text Box 110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3" name="Text Box 110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4" name="Text Box 110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5" name="Text Box 110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6" name="Text Box 110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7" name="Text Box 110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8" name="Text Box 111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09" name="Text Box 111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0" name="Text Box 111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1" name="Text Box 111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2" name="Text Box 111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3" name="Text Box 111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4" name="Text Box 111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5" name="Text Box 111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6" name="Text Box 111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7" name="Text Box 111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8" name="Text Box 112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19" name="Text Box 112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0" name="Text Box 112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1" name="Text Box 112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2" name="Text Box 112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3" name="Text Box 112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4" name="Text Box 112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5" name="Text Box 112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6" name="Text Box 112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7" name="Text Box 112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8" name="Text Box 113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29" name="Text Box 113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0" name="Text Box 113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1" name="Text Box 113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2" name="Text Box 113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3" name="Text Box 113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4" name="Text Box 113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5" name="Text Box 113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6" name="Text Box 113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7" name="Text Box 113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8" name="Text Box 114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39" name="Text Box 114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0" name="Text Box 114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1" name="Text Box 114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2" name="Text Box 114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3" name="Text Box 114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4" name="Text Box 114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5" name="Text Box 114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6" name="Text Box 114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7" name="Text Box 114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8" name="Text Box 115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49" name="Text Box 115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0" name="Text Box 115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1" name="Text Box 115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2" name="Text Box 115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3" name="Text Box 115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4" name="Text Box 115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5" name="Text Box 115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6" name="Text Box 115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7" name="Text Box 115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8" name="Text Box 116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59" name="Text Box 116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0" name="Text Box 116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1" name="Text Box 116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2" name="Text Box 116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3" name="Text Box 116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4" name="Text Box 116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5" name="Text Box 116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6" name="Text Box 116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7" name="Text Box 116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8" name="Text Box 117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69" name="Text Box 117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0" name="Text Box 117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1" name="Text Box 117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2" name="Text Box 117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3" name="Text Box 117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4" name="Text Box 117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5" name="Text Box 117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6" name="Text Box 117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7" name="Text Box 117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8" name="Text Box 118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79" name="Text Box 118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0" name="Text Box 118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1" name="Text Box 118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2" name="Text Box 118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3" name="Text Box 118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4" name="Text Box 118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5" name="Text Box 118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6" name="Text Box 118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7" name="Text Box 118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8" name="Text Box 119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89" name="Text Box 119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0" name="Text Box 119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1" name="Text Box 119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2" name="Text Box 119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3" name="Text Box 119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4" name="Text Box 119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5" name="Text Box 119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6" name="Text Box 119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7" name="Text Box 119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8" name="Text Box 120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199" name="Text Box 120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00" name="Text Box 120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01" name="Text Box 120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02" name="Text Box 120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03" name="Text Box 120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04" name="Text Box 120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76200</xdr:colOff>
      <xdr:row>1</xdr:row>
      <xdr:rowOff>28576</xdr:rowOff>
    </xdr:to>
    <xdr:sp macro="" textlink="">
      <xdr:nvSpPr>
        <xdr:cNvPr id="1205" name="Text Box 1207"/>
        <xdr:cNvSpPr txBox="1">
          <a:spLocks noChangeArrowheads="1"/>
        </xdr:cNvSpPr>
      </xdr:nvSpPr>
      <xdr:spPr bwMode="auto">
        <a:xfrm>
          <a:off x="15801975" y="2486025"/>
          <a:ext cx="7620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76200</xdr:colOff>
      <xdr:row>1</xdr:row>
      <xdr:rowOff>28576</xdr:rowOff>
    </xdr:to>
    <xdr:sp macro="" textlink="">
      <xdr:nvSpPr>
        <xdr:cNvPr id="1206" name="Text Box 1208"/>
        <xdr:cNvSpPr txBox="1">
          <a:spLocks noChangeArrowheads="1"/>
        </xdr:cNvSpPr>
      </xdr:nvSpPr>
      <xdr:spPr bwMode="auto">
        <a:xfrm>
          <a:off x="15801975" y="2486025"/>
          <a:ext cx="7620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76200</xdr:colOff>
      <xdr:row>1</xdr:row>
      <xdr:rowOff>28576</xdr:rowOff>
    </xdr:to>
    <xdr:sp macro="" textlink="">
      <xdr:nvSpPr>
        <xdr:cNvPr id="1207" name="Text Box 1209"/>
        <xdr:cNvSpPr txBox="1">
          <a:spLocks noChangeArrowheads="1"/>
        </xdr:cNvSpPr>
      </xdr:nvSpPr>
      <xdr:spPr bwMode="auto">
        <a:xfrm>
          <a:off x="15801975" y="2486025"/>
          <a:ext cx="7620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76200</xdr:colOff>
      <xdr:row>1</xdr:row>
      <xdr:rowOff>28576</xdr:rowOff>
    </xdr:to>
    <xdr:sp macro="" textlink="">
      <xdr:nvSpPr>
        <xdr:cNvPr id="1208" name="Text Box 1210"/>
        <xdr:cNvSpPr txBox="1">
          <a:spLocks noChangeArrowheads="1"/>
        </xdr:cNvSpPr>
      </xdr:nvSpPr>
      <xdr:spPr bwMode="auto">
        <a:xfrm>
          <a:off x="15801975" y="2486025"/>
          <a:ext cx="7620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09" name="Text Box 121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0" name="Text Box 121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1" name="Text Box 121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2" name="Text Box 121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3" name="Text Box 121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4" name="Text Box 121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5" name="Text Box 121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6" name="Text Box 121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7" name="Text Box 121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8" name="Text Box 122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19" name="Text Box 122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0" name="Text Box 122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1" name="Text Box 1223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2" name="Text Box 1224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3" name="Text Box 1225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4" name="Text Box 1226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5" name="Text Box 1227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6" name="Text Box 1228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7" name="Text Box 1229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8" name="Text Box 1230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29" name="Text Box 1231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28576</xdr:rowOff>
    </xdr:to>
    <xdr:sp macro="" textlink="">
      <xdr:nvSpPr>
        <xdr:cNvPr id="1230" name="Text Box 1232"/>
        <xdr:cNvSpPr txBox="1">
          <a:spLocks noChangeArrowheads="1"/>
        </xdr:cNvSpPr>
      </xdr:nvSpPr>
      <xdr:spPr bwMode="auto">
        <a:xfrm>
          <a:off x="15487650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95250</xdr:colOff>
      <xdr:row>1</xdr:row>
      <xdr:rowOff>28576</xdr:rowOff>
    </xdr:to>
    <xdr:sp macro="" textlink="">
      <xdr:nvSpPr>
        <xdr:cNvPr id="1231" name="Text Box 1233"/>
        <xdr:cNvSpPr txBox="1">
          <a:spLocks noChangeArrowheads="1"/>
        </xdr:cNvSpPr>
      </xdr:nvSpPr>
      <xdr:spPr bwMode="auto">
        <a:xfrm>
          <a:off x="158019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95250</xdr:colOff>
      <xdr:row>1</xdr:row>
      <xdr:rowOff>28576</xdr:rowOff>
    </xdr:to>
    <xdr:sp macro="" textlink="">
      <xdr:nvSpPr>
        <xdr:cNvPr id="1232" name="Text Box 1234"/>
        <xdr:cNvSpPr txBox="1">
          <a:spLocks noChangeArrowheads="1"/>
        </xdr:cNvSpPr>
      </xdr:nvSpPr>
      <xdr:spPr bwMode="auto">
        <a:xfrm>
          <a:off x="158019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95250</xdr:colOff>
      <xdr:row>1</xdr:row>
      <xdr:rowOff>28576</xdr:rowOff>
    </xdr:to>
    <xdr:sp macro="" textlink="">
      <xdr:nvSpPr>
        <xdr:cNvPr id="1233" name="Text Box 1235"/>
        <xdr:cNvSpPr txBox="1">
          <a:spLocks noChangeArrowheads="1"/>
        </xdr:cNvSpPr>
      </xdr:nvSpPr>
      <xdr:spPr bwMode="auto">
        <a:xfrm>
          <a:off x="15801975" y="2486025"/>
          <a:ext cx="9525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99060</xdr:colOff>
      <xdr:row>1</xdr:row>
      <xdr:rowOff>56093</xdr:rowOff>
    </xdr:to>
    <xdr:sp macro="" textlink="">
      <xdr:nvSpPr>
        <xdr:cNvPr id="1235" name="Text Box 570"/>
        <xdr:cNvSpPr txBox="1">
          <a:spLocks noChangeArrowheads="1"/>
        </xdr:cNvSpPr>
      </xdr:nvSpPr>
      <xdr:spPr>
        <a:xfrm>
          <a:off x="15020925" y="2486025"/>
          <a:ext cx="99060" cy="2465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99060</xdr:colOff>
      <xdr:row>1</xdr:row>
      <xdr:rowOff>56093</xdr:rowOff>
    </xdr:to>
    <xdr:sp macro="" textlink="">
      <xdr:nvSpPr>
        <xdr:cNvPr id="1236" name="Text Box 571"/>
        <xdr:cNvSpPr txBox="1">
          <a:spLocks noChangeArrowheads="1"/>
        </xdr:cNvSpPr>
      </xdr:nvSpPr>
      <xdr:spPr>
        <a:xfrm>
          <a:off x="15020925" y="2486025"/>
          <a:ext cx="99060" cy="2465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99060</xdr:colOff>
      <xdr:row>1</xdr:row>
      <xdr:rowOff>56093</xdr:rowOff>
    </xdr:to>
    <xdr:sp macro="" textlink="">
      <xdr:nvSpPr>
        <xdr:cNvPr id="1237" name="Text Box 572"/>
        <xdr:cNvSpPr txBox="1">
          <a:spLocks noChangeArrowheads="1"/>
        </xdr:cNvSpPr>
      </xdr:nvSpPr>
      <xdr:spPr>
        <a:xfrm>
          <a:off x="15020925" y="2486025"/>
          <a:ext cx="99060" cy="2465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38" name="Text Box 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39" name="Text Box 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0" name="Text Box 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1" name="Text Box 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2" name="Text Box 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3" name="Text Box 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4" name="Text Box 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5" name="Text Box 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6" name="Text Box 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7" name="Text Box 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8" name="Text Box 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49" name="Text Box 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0" name="Text Box 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1" name="Text Box 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2" name="Text Box 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3" name="Text Box 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4" name="Text Box 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5" name="Text Box 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6" name="Text Box 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7" name="Text Box 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8" name="Text Box 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59" name="Text Box 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0" name="Text Box 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1" name="Text Box 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2" name="Text Box 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3" name="Text Box 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4" name="Text Box 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5" name="Text Box 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6" name="Text Box 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7" name="Text Box 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8" name="Text Box 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69" name="Text Box 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0" name="Text Box 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1" name="Text Box 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2" name="Text Box 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3" name="Text Box 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4" name="Text Box 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5" name="Text Box 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6" name="Text Box 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7" name="Text Box 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8" name="Text Box 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79" name="Text Box 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0" name="Text Box 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1" name="Text Box 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2" name="Text Box 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3" name="Text Box 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4" name="Text Box 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5" name="Text Box 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6" name="Text Box 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7" name="Text Box 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8" name="Text Box 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89" name="Text Box 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0" name="Text Box 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1" name="Text Box 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2" name="Text Box 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3" name="Text Box 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4" name="Text Box 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5" name="Text Box 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6" name="Text Box 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7" name="Text Box 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8" name="Text Box 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299" name="Text Box 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0" name="Text Box 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1" name="Text Box 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2" name="Text Box 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3" name="Text Box 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4" name="Text Box 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5" name="Text Box 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6" name="Text Box 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7" name="Text Box 1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8" name="Text Box 1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09" name="Text Box 1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0" name="Text Box 1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1" name="Text Box 1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2" name="Text Box 1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3" name="Text Box 1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4" name="Text Box 1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5" name="Text Box 1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6" name="Text Box 1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7" name="Text Box 1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8" name="Text Box 1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19" name="Text Box 1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0" name="Text Box 1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1" name="Text Box 1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2" name="Text Box 1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3" name="Text Box 1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4" name="Text Box 1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5" name="Text Box 1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6" name="Text Box 1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7" name="Text Box 1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8" name="Text Box 1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29" name="Text Box 1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0" name="Text Box 1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1" name="Text Box 1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2" name="Text Box 1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3" name="Text Box 1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4" name="Text Box 1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5" name="Text Box 1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6" name="Text Box 1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7" name="Text Box 1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8" name="Text Box 1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39" name="Text Box 1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0" name="Text Box 1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1" name="Text Box 1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2" name="Text Box 1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3" name="Text Box 1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4" name="Text Box 1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5" name="Text Box 1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6" name="Text Box 1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7" name="Text Box 1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8" name="Text Box 1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49" name="Text Box 1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0" name="Text Box 1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1" name="Text Box 1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2" name="Text Box 1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3" name="Text Box 1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4" name="Text Box 1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5" name="Text Box 1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6" name="Text Box 1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7" name="Text Box 1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8" name="Text Box 1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59" name="Text Box 1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0" name="Text Box 1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1" name="Text Box 1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2" name="Text Box 1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3" name="Text Box 1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4" name="Text Box 1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5" name="Text Box 1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6" name="Text Box 1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7" name="Text Box 1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8" name="Text Box 1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69" name="Text Box 1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0" name="Text Box 1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1" name="Text Box 1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2" name="Text Box 1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3" name="Text Box 1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4" name="Text Box 1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5" name="Text Box 1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6" name="Text Box 1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7" name="Text Box 1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8" name="Text Box 1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79" name="Text Box 1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0" name="Text Box 1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1" name="Text Box 1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2" name="Text Box 1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3" name="Text Box 1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4" name="Text Box 1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5" name="Text Box 1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6" name="Text Box 1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7" name="Text Box 1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8" name="Text Box 1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89" name="Text Box 1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0" name="Text Box 1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1" name="Text Box 1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2" name="Text Box 1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3" name="Text Box 1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4" name="Text Box 1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5" name="Text Box 1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6" name="Text Box 1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7" name="Text Box 1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8" name="Text Box 1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399" name="Text Box 1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0" name="Text Box 1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1" name="Text Box 1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2" name="Text Box 1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3" name="Text Box 1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4" name="Text Box 1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5" name="Text Box 1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6" name="Text Box 1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7" name="Text Box 2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8" name="Text Box 2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09" name="Text Box 2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0" name="Text Box 2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1" name="Text Box 2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2" name="Text Box 2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3" name="Text Box 2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4" name="Text Box 2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5" name="Text Box 2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6" name="Text Box 2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7" name="Text Box 2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8" name="Text Box 2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19" name="Text Box 2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0" name="Text Box 2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1" name="Text Box 2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2" name="Text Box 2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3" name="Text Box 2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4" name="Text Box 2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5" name="Text Box 2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6" name="Text Box 2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7" name="Text Box 2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8" name="Text Box 2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29" name="Text Box 2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0" name="Text Box 2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1" name="Text Box 2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2" name="Text Box 2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3" name="Text Box 2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4" name="Text Box 2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5" name="Text Box 2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6" name="Text Box 2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7" name="Text Box 2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8" name="Text Box 2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39" name="Text Box 2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0" name="Text Box 2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1" name="Text Box 2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2" name="Text Box 2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3" name="Text Box 2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4" name="Text Box 2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5" name="Text Box 2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6" name="Text Box 2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7" name="Text Box 2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8" name="Text Box 2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49" name="Text Box 2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0" name="Text Box 2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1" name="Text Box 2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2" name="Text Box 2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3" name="Text Box 2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4" name="Text Box 2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5" name="Text Box 2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6" name="Text Box 2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7" name="Text Box 2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8" name="Text Box 2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59" name="Text Box 2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0" name="Text Box 2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1" name="Text Box 2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2" name="Text Box 2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3" name="Text Box 2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4" name="Text Box 2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5" name="Text Box 2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6" name="Text Box 2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7" name="Text Box 2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8" name="Text Box 2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69" name="Text Box 2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0" name="Text Box 2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1" name="Text Box 2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2" name="Text Box 2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3" name="Text Box 2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4" name="Text Box 2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5" name="Text Box 2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6" name="Text Box 2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7" name="Text Box 2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8" name="Text Box 2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79" name="Text Box 2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0" name="Text Box 2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1" name="Text Box 2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2" name="Text Box 2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3" name="Text Box 2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4" name="Text Box 2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5" name="Text Box 2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6" name="Text Box 2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7" name="Text Box 2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8" name="Text Box 2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89" name="Text Box 2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0" name="Text Box 2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1" name="Text Box 2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2" name="Text Box 2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3" name="Text Box 2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4" name="Text Box 2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5" name="Text Box 2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6" name="Text Box 2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7" name="Text Box 2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8" name="Text Box 2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499" name="Text Box 2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0" name="Text Box 2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1" name="Text Box 2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2" name="Text Box 2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3" name="Text Box 2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4" name="Text Box 2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5" name="Text Box 2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6" name="Text Box 2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7" name="Text Box 3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8" name="Text Box 3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09" name="Text Box 3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0" name="Text Box 3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1" name="Text Box 3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2" name="Text Box 3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3" name="Text Box 3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4" name="Text Box 3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5" name="Text Box 3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6" name="Text Box 3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7" name="Text Box 3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8" name="Text Box 3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19" name="Text Box 3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0" name="Text Box 3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1" name="Text Box 3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2" name="Text Box 3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3" name="Text Box 3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4" name="Text Box 3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5" name="Text Box 3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6" name="Text Box 3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7" name="Text Box 3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8" name="Text Box 3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29" name="Text Box 3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0" name="Text Box 3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1" name="Text Box 3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2" name="Text Box 3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3" name="Text Box 3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4" name="Text Box 3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5" name="Text Box 3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6" name="Text Box 3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7" name="Text Box 3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8" name="Text Box 3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39" name="Text Box 3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0" name="Text Box 3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1" name="Text Box 3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2" name="Text Box 3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3" name="Text Box 3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4" name="Text Box 3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5" name="Text Box 3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6" name="Text Box 3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7" name="Text Box 3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8" name="Text Box 3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49" name="Text Box 3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0" name="Text Box 3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1" name="Text Box 3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2" name="Text Box 3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3" name="Text Box 3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4" name="Text Box 3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5" name="Text Box 3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6" name="Text Box 3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7" name="Text Box 3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8" name="Text Box 3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59" name="Text Box 3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0" name="Text Box 3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1" name="Text Box 3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2" name="Text Box 3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3" name="Text Box 3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4" name="Text Box 3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5" name="Text Box 3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6" name="Text Box 3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7" name="Text Box 3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8" name="Text Box 3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69" name="Text Box 3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0" name="Text Box 3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1" name="Text Box 3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2" name="Text Box 3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3" name="Text Box 3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4" name="Text Box 3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5" name="Text Box 3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6" name="Text Box 3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7" name="Text Box 3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8" name="Text Box 3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79" name="Text Box 3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0" name="Text Box 3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1" name="Text Box 3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2" name="Text Box 3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3" name="Text Box 3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4" name="Text Box 3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5" name="Text Box 3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6" name="Text Box 3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7" name="Text Box 3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8" name="Text Box 3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89" name="Text Box 3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0" name="Text Box 3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1" name="Text Box 3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2" name="Text Box 3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3" name="Text Box 3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4" name="Text Box 3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5" name="Text Box 3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6" name="Text Box 3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7" name="Text Box 3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8" name="Text Box 3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599" name="Text Box 3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0" name="Text Box 3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1" name="Text Box 3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2" name="Text Box 3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3" name="Text Box 3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4" name="Text Box 3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5" name="Text Box 3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6" name="Text Box 3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7" name="Text Box 4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8" name="Text Box 4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09" name="Text Box 4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0" name="Text Box 4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1" name="Text Box 4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2" name="Text Box 4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3" name="Text Box 4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4" name="Text Box 4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5" name="Text Box 4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6" name="Text Box 4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7" name="Text Box 4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8" name="Text Box 4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19" name="Text Box 4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0" name="Text Box 4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1" name="Text Box 4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2" name="Text Box 4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3" name="Text Box 4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4" name="Text Box 4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5" name="Text Box 4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6" name="Text Box 4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7" name="Text Box 4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8" name="Text Box 4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29" name="Text Box 4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0" name="Text Box 4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1" name="Text Box 4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2" name="Text Box 4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3" name="Text Box 4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4" name="Text Box 4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5" name="Text Box 4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6" name="Text Box 4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7" name="Text Box 4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8" name="Text Box 4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39" name="Text Box 4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0" name="Text Box 4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1" name="Text Box 4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2" name="Text Box 4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3" name="Text Box 4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4" name="Text Box 4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5" name="Text Box 4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6" name="Text Box 4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7" name="Text Box 4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8" name="Text Box 4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49" name="Text Box 4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0" name="Text Box 4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1" name="Text Box 4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2" name="Text Box 4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3" name="Text Box 4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4" name="Text Box 4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5" name="Text Box 4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6" name="Text Box 4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7" name="Text Box 4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8" name="Text Box 4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59" name="Text Box 4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0" name="Text Box 4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1" name="Text Box 4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2" name="Text Box 4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3" name="Text Box 4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4" name="Text Box 4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5" name="Text Box 4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6" name="Text Box 4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7" name="Text Box 4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8" name="Text Box 4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69" name="Text Box 4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0" name="Text Box 4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1" name="Text Box 4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2" name="Text Box 4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3" name="Text Box 4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4" name="Text Box 4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5" name="Text Box 4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6" name="Text Box 4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7" name="Text Box 4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8" name="Text Box 4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79" name="Text Box 4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0" name="Text Box 4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1" name="Text Box 4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2" name="Text Box 4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3" name="Text Box 4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4" name="Text Box 4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5" name="Text Box 4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6" name="Text Box 4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7" name="Text Box 4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8" name="Text Box 4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89" name="Text Box 4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0" name="Text Box 4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1" name="Text Box 4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2" name="Text Box 4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3" name="Text Box 4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4" name="Text Box 4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5" name="Text Box 4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6" name="Text Box 4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7" name="Text Box 4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8" name="Text Box 4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699" name="Text Box 4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0" name="Text Box 4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1" name="Text Box 4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2" name="Text Box 4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3" name="Text Box 4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4" name="Text Box 4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5" name="Text Box 4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6" name="Text Box 4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7" name="Text Box 5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8" name="Text Box 5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09" name="Text Box 5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0" name="Text Box 5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1" name="Text Box 5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2" name="Text Box 5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3" name="Text Box 5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4" name="Text Box 5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5" name="Text Box 5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6" name="Text Box 5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7" name="Text Box 5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8" name="Text Box 5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19" name="Text Box 5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0" name="Text Box 5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1" name="Text Box 5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2" name="Text Box 5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3" name="Text Box 5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4" name="Text Box 5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5" name="Text Box 5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6" name="Text Box 5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7" name="Text Box 5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8" name="Text Box 5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29" name="Text Box 5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0" name="Text Box 5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1" name="Text Box 5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2" name="Text Box 5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3" name="Text Box 5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4" name="Text Box 5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5" name="Text Box 5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6" name="Text Box 5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7" name="Text Box 5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8" name="Text Box 5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39" name="Text Box 5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0" name="Text Box 5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1" name="Text Box 5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2" name="Text Box 5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3" name="Text Box 5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4" name="Text Box 5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5" name="Text Box 5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6" name="Text Box 5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7" name="Text Box 5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8" name="Text Box 5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49" name="Text Box 5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0" name="Text Box 5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1" name="Text Box 5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2" name="Text Box 5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3" name="Text Box 5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4" name="Text Box 5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5" name="Text Box 5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6" name="Text Box 5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7" name="Text Box 5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8" name="Text Box 5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59" name="Text Box 5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0" name="Text Box 5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1" name="Text Box 5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2" name="Text Box 5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3" name="Text Box 5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4" name="Text Box 5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5" name="Text Box 5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6" name="Text Box 5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7" name="Text Box 5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8" name="Text Box 5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69" name="Text Box 5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0" name="Text Box 5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1" name="Text Box 5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2" name="Text Box 5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3" name="Text Box 5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4" name="Text Box 5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5" name="Text Box 5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6" name="Text Box 5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7" name="Text Box 5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8" name="Text Box 5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79" name="Text Box 5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0" name="Text Box 5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1" name="Text Box 5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2" name="Text Box 5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3" name="Text Box 5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4" name="Text Box 5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5" name="Text Box 5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6" name="Text Box 5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7" name="Text Box 5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8" name="Text Box 5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89" name="Text Box 5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0" name="Text Box 5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1" name="Text Box 5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2" name="Text Box 5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3" name="Text Box 5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4" name="Text Box 5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5" name="Text Box 5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6" name="Text Box 5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7" name="Text Box 5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8" name="Text Box 5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799" name="Text Box 5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0" name="Text Box 5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1" name="Text Box 5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2" name="Text Box 5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3" name="Text Box 5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4" name="Text Box 5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5" name="Text Box 5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6" name="Text Box 5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7" name="Text Box 6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8" name="Text Box 6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09" name="Text Box 6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0" name="Text Box 6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1" name="Text Box 6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2" name="Text Box 6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3" name="Text Box 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4" name="Text Box 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5" name="Text Box 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6" name="Text Box 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7" name="Text Box 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8" name="Text Box 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19" name="Text Box 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0" name="Text Box 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1" name="Text Box 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2" name="Text Box 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3" name="Text Box 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4" name="Text Box 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5" name="Text Box 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6" name="Text Box 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7" name="Text Box 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8" name="Text Box 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29" name="Text Box 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0" name="Text Box 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1" name="Text Box 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2" name="Text Box 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3" name="Text Box 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4" name="Text Box 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5" name="Text Box 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6" name="Text Box 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7" name="Text Box 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8" name="Text Box 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39" name="Text Box 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0" name="Text Box 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1" name="Text Box 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2" name="Text Box 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3" name="Text Box 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4" name="Text Box 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5" name="Text Box 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6" name="Text Box 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7" name="Text Box 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8" name="Text Box 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49" name="Text Box 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0" name="Text Box 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1" name="Text Box 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2" name="Text Box 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3" name="Text Box 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4" name="Text Box 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5" name="Text Box 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6" name="Text Box 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7" name="Text Box 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8" name="Text Box 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59" name="Text Box 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0" name="Text Box 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1" name="Text Box 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2" name="Text Box 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3" name="Text Box 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4" name="Text Box 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5" name="Text Box 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6" name="Text Box 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7" name="Text Box 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8" name="Text Box 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69" name="Text Box 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0" name="Text Box 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1" name="Text Box 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2" name="Text Box 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3" name="Text Box 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4" name="Text Box 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5" name="Text Box 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6" name="Text Box 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7" name="Text Box 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8" name="Text Box 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79" name="Text Box 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0" name="Text Box 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1" name="Text Box 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2" name="Text Box 1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3" name="Text Box 1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4" name="Text Box 1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5" name="Text Box 1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6" name="Text Box 1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7" name="Text Box 1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8" name="Text Box 1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89" name="Text Box 1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0" name="Text Box 1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1" name="Text Box 1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2" name="Text Box 1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3" name="Text Box 1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4" name="Text Box 1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5" name="Text Box 1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6" name="Text Box 1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7" name="Text Box 1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8" name="Text Box 1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899" name="Text Box 1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0" name="Text Box 1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1" name="Text Box 1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2" name="Text Box 1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3" name="Text Box 1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4" name="Text Box 1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5" name="Text Box 1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6" name="Text Box 1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7" name="Text Box 1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8" name="Text Box 1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09" name="Text Box 1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0" name="Text Box 1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1" name="Text Box 1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2" name="Text Box 1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3" name="Text Box 1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4" name="Text Box 1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5" name="Text Box 1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6" name="Text Box 1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7" name="Text Box 1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8" name="Text Box 1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19" name="Text Box 1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0" name="Text Box 1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1" name="Text Box 1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2" name="Text Box 1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3" name="Text Box 1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4" name="Text Box 1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5" name="Text Box 1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6" name="Text Box 1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7" name="Text Box 1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8" name="Text Box 1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29" name="Text Box 1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0" name="Text Box 1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1" name="Text Box 1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2" name="Text Box 1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3" name="Text Box 1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4" name="Text Box 1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5" name="Text Box 1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6" name="Text Box 1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7" name="Text Box 1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8" name="Text Box 1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39" name="Text Box 1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0" name="Text Box 1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1" name="Text Box 1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2" name="Text Box 1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3" name="Text Box 1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4" name="Text Box 1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5" name="Text Box 1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6" name="Text Box 1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7" name="Text Box 1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8" name="Text Box 1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49" name="Text Box 1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0" name="Text Box 1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1" name="Text Box 1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2" name="Text Box 1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3" name="Text Box 1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4" name="Text Box 1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5" name="Text Box 1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6" name="Text Box 1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7" name="Text Box 1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8" name="Text Box 1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59" name="Text Box 1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0" name="Text Box 1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1" name="Text Box 1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2" name="Text Box 1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3" name="Text Box 1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4" name="Text Box 1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5" name="Text Box 1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6" name="Text Box 1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7" name="Text Box 1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8" name="Text Box 1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69" name="Text Box 1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0" name="Text Box 1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1" name="Text Box 1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2" name="Text Box 1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3" name="Text Box 1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4" name="Text Box 1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5" name="Text Box 1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6" name="Text Box 1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7" name="Text Box 1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8" name="Text Box 1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79" name="Text Box 1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0" name="Text Box 1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1" name="Text Box 1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2" name="Text Box 2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3" name="Text Box 2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4" name="Text Box 2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5" name="Text Box 2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6" name="Text Box 2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7" name="Text Box 2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8" name="Text Box 2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89" name="Text Box 2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0" name="Text Box 2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1" name="Text Box 2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2" name="Text Box 2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3" name="Text Box 2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4" name="Text Box 2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5" name="Text Box 2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6" name="Text Box 2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7" name="Text Box 2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8" name="Text Box 2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1999" name="Text Box 2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0" name="Text Box 2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1" name="Text Box 2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2" name="Text Box 2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3" name="Text Box 2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4" name="Text Box 2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5" name="Text Box 2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6" name="Text Box 2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7" name="Text Box 2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8" name="Text Box 2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09" name="Text Box 2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0" name="Text Box 2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1" name="Text Box 2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2" name="Text Box 2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3" name="Text Box 2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4" name="Text Box 2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5" name="Text Box 2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6" name="Text Box 2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7" name="Text Box 2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8" name="Text Box 2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19" name="Text Box 2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0" name="Text Box 2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1" name="Text Box 2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2" name="Text Box 2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3" name="Text Box 2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4" name="Text Box 2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5" name="Text Box 2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6" name="Text Box 2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7" name="Text Box 2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8" name="Text Box 2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29" name="Text Box 2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0" name="Text Box 2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1" name="Text Box 2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2" name="Text Box 2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3" name="Text Box 2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4" name="Text Box 2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5" name="Text Box 2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6" name="Text Box 2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7" name="Text Box 2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8" name="Text Box 2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39" name="Text Box 2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0" name="Text Box 2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1" name="Text Box 2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2" name="Text Box 2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3" name="Text Box 2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4" name="Text Box 2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5" name="Text Box 2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6" name="Text Box 2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7" name="Text Box 2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8" name="Text Box 2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49" name="Text Box 2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0" name="Text Box 2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1" name="Text Box 2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2" name="Text Box 2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3" name="Text Box 2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4" name="Text Box 2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5" name="Text Box 2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6" name="Text Box 2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7" name="Text Box 2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8" name="Text Box 2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59" name="Text Box 2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0" name="Text Box 2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1" name="Text Box 2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2" name="Text Box 2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3" name="Text Box 2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4" name="Text Box 2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5" name="Text Box 2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6" name="Text Box 2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7" name="Text Box 2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8" name="Text Box 2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69" name="Text Box 2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0" name="Text Box 2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1" name="Text Box 2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2" name="Text Box 2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3" name="Text Box 2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4" name="Text Box 2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5" name="Text Box 2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6" name="Text Box 2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7" name="Text Box 2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8" name="Text Box 2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79" name="Text Box 2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0" name="Text Box 2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1" name="Text Box 2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2" name="Text Box 3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3" name="Text Box 3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4" name="Text Box 3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5" name="Text Box 3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6" name="Text Box 3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7" name="Text Box 3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8" name="Text Box 3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89" name="Text Box 3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0" name="Text Box 3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1" name="Text Box 3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2" name="Text Box 3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3" name="Text Box 3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4" name="Text Box 3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5" name="Text Box 3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6" name="Text Box 3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7" name="Text Box 3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8" name="Text Box 3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099" name="Text Box 3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0" name="Text Box 3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1" name="Text Box 3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2" name="Text Box 3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3" name="Text Box 3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4" name="Text Box 3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5" name="Text Box 3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6" name="Text Box 3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7" name="Text Box 3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8" name="Text Box 3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09" name="Text Box 3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0" name="Text Box 3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1" name="Text Box 3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2" name="Text Box 3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3" name="Text Box 3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4" name="Text Box 3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5" name="Text Box 3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6" name="Text Box 3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7" name="Text Box 3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8" name="Text Box 3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19" name="Text Box 3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0" name="Text Box 3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1" name="Text Box 3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2" name="Text Box 3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3" name="Text Box 3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4" name="Text Box 3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5" name="Text Box 3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6" name="Text Box 3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7" name="Text Box 3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8" name="Text Box 3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29" name="Text Box 3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0" name="Text Box 3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1" name="Text Box 3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2" name="Text Box 3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3" name="Text Box 3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4" name="Text Box 3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5" name="Text Box 3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6" name="Text Box 3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7" name="Text Box 3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8" name="Text Box 3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39" name="Text Box 3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0" name="Text Box 3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1" name="Text Box 3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2" name="Text Box 3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3" name="Text Box 3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4" name="Text Box 3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5" name="Text Box 3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6" name="Text Box 3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7" name="Text Box 3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8" name="Text Box 3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49" name="Text Box 3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0" name="Text Box 3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1" name="Text Box 3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2" name="Text Box 3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3" name="Text Box 3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4" name="Text Box 3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5" name="Text Box 3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6" name="Text Box 3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7" name="Text Box 3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8" name="Text Box 3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59" name="Text Box 3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0" name="Text Box 3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1" name="Text Box 3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2" name="Text Box 3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3" name="Text Box 3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4" name="Text Box 3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5" name="Text Box 3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6" name="Text Box 3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7" name="Text Box 3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8" name="Text Box 3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69" name="Text Box 3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0" name="Text Box 3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1" name="Text Box 3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2" name="Text Box 3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3" name="Text Box 3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4" name="Text Box 3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5" name="Text Box 3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6" name="Text Box 3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7" name="Text Box 3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8" name="Text Box 3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79" name="Text Box 3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0" name="Text Box 3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1" name="Text Box 3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2" name="Text Box 4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3" name="Text Box 4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4" name="Text Box 4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5" name="Text Box 4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6" name="Text Box 4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7" name="Text Box 4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8" name="Text Box 4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89" name="Text Box 4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0" name="Text Box 4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1" name="Text Box 4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2" name="Text Box 4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3" name="Text Box 4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4" name="Text Box 4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5" name="Text Box 4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6" name="Text Box 4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7" name="Text Box 4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8" name="Text Box 4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199" name="Text Box 4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0" name="Text Box 4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1" name="Text Box 4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2" name="Text Box 4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3" name="Text Box 4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4" name="Text Box 4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5" name="Text Box 4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6" name="Text Box 4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7" name="Text Box 4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8" name="Text Box 4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09" name="Text Box 4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0" name="Text Box 4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1" name="Text Box 4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2" name="Text Box 4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3" name="Text Box 4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4" name="Text Box 4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5" name="Text Box 4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6" name="Text Box 4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7" name="Text Box 4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8" name="Text Box 4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19" name="Text Box 4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0" name="Text Box 4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1" name="Text Box 4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2" name="Text Box 4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3" name="Text Box 4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4" name="Text Box 4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5" name="Text Box 4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6" name="Text Box 4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7" name="Text Box 4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8" name="Text Box 4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29" name="Text Box 4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0" name="Text Box 4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1" name="Text Box 4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2" name="Text Box 4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3" name="Text Box 4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4" name="Text Box 4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5" name="Text Box 4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6" name="Text Box 4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7" name="Text Box 4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8" name="Text Box 4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39" name="Text Box 4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0" name="Text Box 4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1" name="Text Box 4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2" name="Text Box 4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3" name="Text Box 4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4" name="Text Box 4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5" name="Text Box 4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6" name="Text Box 4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7" name="Text Box 4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8" name="Text Box 4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49" name="Text Box 4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0" name="Text Box 4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1" name="Text Box 4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2" name="Text Box 4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3" name="Text Box 4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4" name="Text Box 4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5" name="Text Box 4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6" name="Text Box 4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7" name="Text Box 4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8" name="Text Box 4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59" name="Text Box 4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0" name="Text Box 4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1" name="Text Box 4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2" name="Text Box 4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3" name="Text Box 4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4" name="Text Box 4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5" name="Text Box 4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6" name="Text Box 4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7" name="Text Box 4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8" name="Text Box 4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69" name="Text Box 4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0" name="Text Box 4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1" name="Text Box 4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2" name="Text Box 4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3" name="Text Box 4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4" name="Text Box 4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5" name="Text Box 4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6" name="Text Box 4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7" name="Text Box 4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8" name="Text Box 4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79" name="Text Box 4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0" name="Text Box 4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1" name="Text Box 4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2" name="Text Box 5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3" name="Text Box 5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4" name="Text Box 5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5" name="Text Box 5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6" name="Text Box 5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7" name="Text Box 5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8" name="Text Box 50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89" name="Text Box 50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0" name="Text Box 50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1" name="Text Box 50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2" name="Text Box 51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3" name="Text Box 51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4" name="Text Box 51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5" name="Text Box 51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6" name="Text Box 51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7" name="Text Box 51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8" name="Text Box 51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299" name="Text Box 51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0" name="Text Box 51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1" name="Text Box 51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2" name="Text Box 52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3" name="Text Box 52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4" name="Text Box 52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5" name="Text Box 52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6" name="Text Box 52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7" name="Text Box 52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8" name="Text Box 52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09" name="Text Box 52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0" name="Text Box 52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1" name="Text Box 52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2" name="Text Box 53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3" name="Text Box 53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4" name="Text Box 53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5" name="Text Box 53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6" name="Text Box 53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7" name="Text Box 53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8" name="Text Box 53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19" name="Text Box 53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0" name="Text Box 53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1" name="Text Box 53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2" name="Text Box 54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3" name="Text Box 54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4" name="Text Box 54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5" name="Text Box 54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6" name="Text Box 54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7" name="Text Box 54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8" name="Text Box 54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29" name="Text Box 54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0" name="Text Box 54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1" name="Text Box 54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2" name="Text Box 55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3" name="Text Box 55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4" name="Text Box 55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5" name="Text Box 55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6" name="Text Box 55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7" name="Text Box 55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8" name="Text Box 55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39" name="Text Box 55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0" name="Text Box 55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1" name="Text Box 55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2" name="Text Box 56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3" name="Text Box 56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4" name="Text Box 56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5" name="Text Box 56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6" name="Text Box 56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7" name="Text Box 56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8" name="Text Box 56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49" name="Text Box 56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0" name="Text Box 56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1" name="Text Box 56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2" name="Text Box 57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3" name="Text Box 57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4" name="Text Box 57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5" name="Text Box 57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6" name="Text Box 57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7" name="Text Box 57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8" name="Text Box 57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59" name="Text Box 57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0" name="Text Box 57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1" name="Text Box 57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2" name="Text Box 58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3" name="Text Box 58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4" name="Text Box 58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5" name="Text Box 58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6" name="Text Box 58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7" name="Text Box 58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8" name="Text Box 58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69" name="Text Box 58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0" name="Text Box 58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1" name="Text Box 58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2" name="Text Box 59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3" name="Text Box 59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4" name="Text Box 59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5" name="Text Box 59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6" name="Text Box 59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7" name="Text Box 59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8" name="Text Box 596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79" name="Text Box 597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80" name="Text Box 598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81" name="Text Box 599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82" name="Text Box 600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83" name="Text Box 601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84" name="Text Box 602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85" name="Text Box 603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86" name="Text Box 604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78106</xdr:rowOff>
    </xdr:to>
    <xdr:sp macro="" textlink="">
      <xdr:nvSpPr>
        <xdr:cNvPr id="2387" name="Text Box 605"/>
        <xdr:cNvSpPr txBox="1">
          <a:spLocks noChangeArrowheads="1"/>
        </xdr:cNvSpPr>
      </xdr:nvSpPr>
      <xdr:spPr>
        <a:xfrm>
          <a:off x="6819900" y="2486025"/>
          <a:ext cx="10668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88" name="Text Box 3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89" name="Text Box 3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0" name="Text Box 3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1" name="Text Box 3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2" name="Text Box 3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3" name="Text Box 3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4" name="Text Box 3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5" name="Text Box 3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6" name="Text Box 3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7" name="Text Box 4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8" name="Text Box 4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399" name="Text Box 4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0" name="Text Box 4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1" name="Text Box 4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2" name="Text Box 4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3" name="Text Box 4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4" name="Text Box 4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5" name="Text Box 4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6" name="Text Box 4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7" name="Text Box 5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8" name="Text Box 5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09" name="Text Box 5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0" name="Text Box 5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1" name="Text Box 5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2" name="Text Box 5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3" name="Text Box 5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4" name="Text Box 5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5" name="Text Box 5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6" name="Text Box 5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7" name="Text Box 6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8" name="Text Box 6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19" name="Text Box 6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0" name="Text Box 6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1" name="Text Box 6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2" name="Text Box 6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3" name="Text Box 6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4" name="Text Box 6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5" name="Text Box 6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6" name="Text Box 6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7" name="Text Box 7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8" name="Text Box 7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29" name="Text Box 7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0" name="Text Box 7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1" name="Text Box 7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2" name="Text Box 7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3" name="Text Box 7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4" name="Text Box 7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5" name="Text Box 7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6" name="Text Box 7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7" name="Text Box 8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8" name="Text Box 8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39" name="Text Box 8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0" name="Text Box 8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1" name="Text Box 8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2" name="Text Box 8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3" name="Text Box 8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4" name="Text Box 8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5" name="Text Box 8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6" name="Text Box 8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7" name="Text Box 9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8" name="Text Box 9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49" name="Text Box 9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0" name="Text Box 9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1" name="Text Box 9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2" name="Text Box 9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3" name="Text Box 9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4" name="Text Box 9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5" name="Text Box 9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6" name="Text Box 9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7" name="Text Box 10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8" name="Text Box 10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59" name="Text Box 10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0" name="Text Box 10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1" name="Text Box 10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2" name="Text Box 10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3" name="Text Box 10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4" name="Text Box 10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5" name="Text Box 10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6" name="Text Box 10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7" name="Text Box 11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8" name="Text Box 11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69" name="Text Box 11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0" name="Text Box 11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1" name="Text Box 11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2" name="Text Box 11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3" name="Text Box 11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4" name="Text Box 11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5" name="Text Box 11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6" name="Text Box 11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7" name="Text Box 12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8" name="Text Box 12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79" name="Text Box 12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0" name="Text Box 12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1" name="Text Box 12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2" name="Text Box 12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3" name="Text Box 12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4" name="Text Box 12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5" name="Text Box 12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6" name="Text Box 12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7" name="Text Box 13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8" name="Text Box 13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89" name="Text Box 13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0" name="Text Box 13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1" name="Text Box 13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2" name="Text Box 13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3" name="Text Box 13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4" name="Text Box 13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5" name="Text Box 13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6" name="Text Box 13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7" name="Text Box 14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8" name="Text Box 14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499" name="Text Box 14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0" name="Text Box 14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1" name="Text Box 14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2" name="Text Box 14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3" name="Text Box 14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4" name="Text Box 14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5" name="Text Box 14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6" name="Text Box 14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7" name="Text Box 15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8" name="Text Box 15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09" name="Text Box 15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0" name="Text Box 15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1" name="Text Box 15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2" name="Text Box 15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3" name="Text Box 15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4" name="Text Box 15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5" name="Text Box 15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6" name="Text Box 15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7" name="Text Box 16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8" name="Text Box 16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19" name="Text Box 16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0" name="Text Box 16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1" name="Text Box 16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2" name="Text Box 16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3" name="Text Box 16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4" name="Text Box 16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5" name="Text Box 16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6" name="Text Box 16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7" name="Text Box 17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8" name="Text Box 17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29" name="Text Box 17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0" name="Text Box 17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1" name="Text Box 17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2" name="Text Box 17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3" name="Text Box 17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4" name="Text Box 17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5" name="Text Box 17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6" name="Text Box 17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7" name="Text Box 18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8" name="Text Box 18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39" name="Text Box 18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0" name="Text Box 18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1" name="Text Box 18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2" name="Text Box 18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3" name="Text Box 18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4" name="Text Box 18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5" name="Text Box 18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6" name="Text Box 18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7" name="Text Box 19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8" name="Text Box 19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49" name="Text Box 19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0" name="Text Box 19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1" name="Text Box 19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2" name="Text Box 19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3" name="Text Box 19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4" name="Text Box 19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5" name="Text Box 19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6" name="Text Box 19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7" name="Text Box 20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8" name="Text Box 20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59" name="Text Box 20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0" name="Text Box 20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1" name="Text Box 20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2" name="Text Box 20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3" name="Text Box 20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4" name="Text Box 20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5" name="Text Box 20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6" name="Text Box 20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7" name="Text Box 21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8" name="Text Box 21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69" name="Text Box 21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0" name="Text Box 21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1" name="Text Box 21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2" name="Text Box 21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3" name="Text Box 21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4" name="Text Box 21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5" name="Text Box 21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6" name="Text Box 21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7" name="Text Box 22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8" name="Text Box 22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79" name="Text Box 22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0" name="Text Box 22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1" name="Text Box 22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2" name="Text Box 22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3" name="Text Box 22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4" name="Text Box 22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5" name="Text Box 22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6" name="Text Box 22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7" name="Text Box 23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8" name="Text Box 23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89" name="Text Box 23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0" name="Text Box 23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1" name="Text Box 23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2" name="Text Box 23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3" name="Text Box 23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4" name="Text Box 23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5" name="Text Box 23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6" name="Text Box 23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7" name="Text Box 24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8" name="Text Box 24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599" name="Text Box 24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0" name="Text Box 24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1" name="Text Box 24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2" name="Text Box 24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3" name="Text Box 24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4" name="Text Box 24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5" name="Text Box 24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6" name="Text Box 24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7" name="Text Box 25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8" name="Text Box 25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09" name="Text Box 25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0" name="Text Box 25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1" name="Text Box 25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2" name="Text Box 25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3" name="Text Box 25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4" name="Text Box 25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5" name="Text Box 25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6" name="Text Box 25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7" name="Text Box 26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8" name="Text Box 26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19" name="Text Box 26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0" name="Text Box 26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1" name="Text Box 26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2" name="Text Box 26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3" name="Text Box 26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4" name="Text Box 26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5" name="Text Box 26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6" name="Text Box 26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7" name="Text Box 27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8" name="Text Box 27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29" name="Text Box 27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0" name="Text Box 27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1" name="Text Box 27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2" name="Text Box 27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3" name="Text Box 27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4" name="Text Box 27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5" name="Text Box 27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6" name="Text Box 27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7" name="Text Box 28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8" name="Text Box 28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39" name="Text Box 28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0" name="Text Box 28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1" name="Text Box 28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2" name="Text Box 28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3" name="Text Box 28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4" name="Text Box 28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5" name="Text Box 28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6" name="Text Box 28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7" name="Text Box 29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8" name="Text Box 29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49" name="Text Box 29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0" name="Text Box 29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1" name="Text Box 29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2" name="Text Box 29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3" name="Text Box 29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4" name="Text Box 29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5" name="Text Box 29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6" name="Text Box 29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7" name="Text Box 30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8" name="Text Box 30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59" name="Text Box 30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0" name="Text Box 30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1" name="Text Box 30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2" name="Text Box 30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3" name="Text Box 30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4" name="Text Box 30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5" name="Text Box 30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6" name="Text Box 30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7" name="Text Box 31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8" name="Text Box 31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69" name="Text Box 31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0" name="Text Box 31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1" name="Text Box 31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2" name="Text Box 31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3" name="Text Box 31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4" name="Text Box 31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5" name="Text Box 31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6" name="Text Box 31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7" name="Text Box 32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8" name="Text Box 32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79" name="Text Box 32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0" name="Text Box 32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1" name="Text Box 32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2" name="Text Box 32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3" name="Text Box 32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4" name="Text Box 32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5" name="Text Box 32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6" name="Text Box 32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7" name="Text Box 33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8" name="Text Box 33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89" name="Text Box 33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0" name="Text Box 33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1" name="Text Box 33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2" name="Text Box 33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3" name="Text Box 33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4" name="Text Box 33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5" name="Text Box 33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6" name="Text Box 33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7" name="Text Box 34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8" name="Text Box 34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699" name="Text Box 34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0" name="Text Box 34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1" name="Text Box 34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2" name="Text Box 34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3" name="Text Box 34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4" name="Text Box 34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5" name="Text Box 34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6" name="Text Box 34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7" name="Text Box 35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8" name="Text Box 35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09" name="Text Box 35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0" name="Text Box 35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1" name="Text Box 35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2" name="Text Box 35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3" name="Text Box 35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4" name="Text Box 35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5" name="Text Box 35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6" name="Text Box 35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7" name="Text Box 36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8" name="Text Box 36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19" name="Text Box 36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0" name="Text Box 36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1" name="Text Box 36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2" name="Text Box 36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3" name="Text Box 36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4" name="Text Box 36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5" name="Text Box 36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6" name="Text Box 36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7" name="Text Box 37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8" name="Text Box 37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29" name="Text Box 37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0" name="Text Box 37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1" name="Text Box 37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2" name="Text Box 37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3" name="Text Box 37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4" name="Text Box 37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5" name="Text Box 37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6" name="Text Box 37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7" name="Text Box 38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8" name="Text Box 38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39" name="Text Box 38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0" name="Text Box 38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1" name="Text Box 38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2" name="Text Box 38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3" name="Text Box 38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4" name="Text Box 38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5" name="Text Box 38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6" name="Text Box 38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7" name="Text Box 39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8" name="Text Box 39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49" name="Text Box 39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0" name="Text Box 39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1" name="Text Box 39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2" name="Text Box 39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3" name="Text Box 39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4" name="Text Box 39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5" name="Text Box 39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6" name="Text Box 39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7" name="Text Box 40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8" name="Text Box 40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59" name="Text Box 40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0" name="Text Box 40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1" name="Text Box 40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2" name="Text Box 40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3" name="Text Box 40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4" name="Text Box 40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5" name="Text Box 40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6" name="Text Box 40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7" name="Text Box 41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8" name="Text Box 41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69" name="Text Box 41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0" name="Text Box 41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1" name="Text Box 41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2" name="Text Box 41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3" name="Text Box 41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4" name="Text Box 41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5" name="Text Box 41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6" name="Text Box 41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7" name="Text Box 42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8" name="Text Box 42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79" name="Text Box 42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0" name="Text Box 42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1" name="Text Box 42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2" name="Text Box 42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3" name="Text Box 42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4" name="Text Box 42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5" name="Text Box 42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6" name="Text Box 42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7" name="Text Box 43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8" name="Text Box 43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89" name="Text Box 43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0" name="Text Box 43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1" name="Text Box 43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2" name="Text Box 43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3" name="Text Box 43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4" name="Text Box 43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5" name="Text Box 43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6" name="Text Box 43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7" name="Text Box 44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8" name="Text Box 44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799" name="Text Box 44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0" name="Text Box 44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1" name="Text Box 44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2" name="Text Box 44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3" name="Text Box 44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4" name="Text Box 44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5" name="Text Box 44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6" name="Text Box 44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7" name="Text Box 45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8" name="Text Box 45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09" name="Text Box 45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0" name="Text Box 45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1" name="Text Box 45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2" name="Text Box 45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3" name="Text Box 45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4" name="Text Box 45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5" name="Text Box 45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6" name="Text Box 45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7" name="Text Box 46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8" name="Text Box 46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19" name="Text Box 46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0" name="Text Box 46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1" name="Text Box 46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2" name="Text Box 46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3" name="Text Box 46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4" name="Text Box 46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5" name="Text Box 46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6" name="Text Box 46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7" name="Text Box 47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8" name="Text Box 47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29" name="Text Box 47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0" name="Text Box 47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1" name="Text Box 47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2" name="Text Box 47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3" name="Text Box 47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4" name="Text Box 47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5" name="Text Box 47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6" name="Text Box 47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7" name="Text Box 48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8" name="Text Box 48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39" name="Text Box 48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0" name="Text Box 48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1" name="Text Box 48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2" name="Text Box 48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3" name="Text Box 48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4" name="Text Box 48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5" name="Text Box 48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6" name="Text Box 48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7" name="Text Box 49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8" name="Text Box 49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49" name="Text Box 49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0" name="Text Box 49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1" name="Text Box 49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2" name="Text Box 49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3" name="Text Box 49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4" name="Text Box 49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5" name="Text Box 49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6" name="Text Box 49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7" name="Text Box 50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8" name="Text Box 50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59" name="Text Box 50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0" name="Text Box 50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1" name="Text Box 50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2" name="Text Box 50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3" name="Text Box 50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4" name="Text Box 50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5" name="Text Box 50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6" name="Text Box 50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7" name="Text Box 51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8" name="Text Box 51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69" name="Text Box 51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0" name="Text Box 51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1" name="Text Box 51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2" name="Text Box 51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3" name="Text Box 51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4" name="Text Box 51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5" name="Text Box 51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6" name="Text Box 51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7" name="Text Box 52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8" name="Text Box 52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79" name="Text Box 52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0" name="Text Box 52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1" name="Text Box 52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2" name="Text Box 52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3" name="Text Box 52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4" name="Text Box 52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5" name="Text Box 52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6" name="Text Box 52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7" name="Text Box 53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8" name="Text Box 53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89" name="Text Box 53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0" name="Text Box 53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1" name="Text Box 53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2" name="Text Box 53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3" name="Text Box 53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4" name="Text Box 53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5" name="Text Box 53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6" name="Text Box 53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7" name="Text Box 54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8" name="Text Box 54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899" name="Text Box 54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0" name="Text Box 54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1" name="Text Box 54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2" name="Text Box 54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3" name="Text Box 54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4" name="Text Box 54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5" name="Text Box 54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6" name="Text Box 54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7" name="Text Box 55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8" name="Text Box 55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09" name="Text Box 55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0" name="Text Box 55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1" name="Text Box 55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2" name="Text Box 55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3" name="Text Box 55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4" name="Text Box 55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5" name="Text Box 55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6" name="Text Box 55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7" name="Text Box 56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8" name="Text Box 56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19" name="Text Box 56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0" name="Text Box 56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1" name="Text Box 56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2" name="Text Box 56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3" name="Text Box 56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4" name="Text Box 56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5" name="Text Box 56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6" name="Text Box 56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7" name="Text Box 57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8" name="Text Box 57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29" name="Text Box 57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0" name="Text Box 57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1" name="Text Box 57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2" name="Text Box 57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3" name="Text Box 57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4" name="Text Box 57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5" name="Text Box 57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6" name="Text Box 57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7" name="Text Box 58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8" name="Text Box 58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39" name="Text Box 58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0" name="Text Box 58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1" name="Text Box 58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2" name="Text Box 58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3" name="Text Box 58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4" name="Text Box 58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5" name="Text Box 58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6" name="Text Box 58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7" name="Text Box 59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8" name="Text Box 59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49" name="Text Box 59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0" name="Text Box 59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1" name="Text Box 59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2" name="Text Box 59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3" name="Text Box 596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4" name="Text Box 597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5" name="Text Box 598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6" name="Text Box 599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7" name="Text Box 600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8" name="Text Box 601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59" name="Text Box 602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60" name="Text Box 603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61" name="Text Box 604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0</xdr:row>
      <xdr:rowOff>0</xdr:rowOff>
    </xdr:from>
    <xdr:to>
      <xdr:col>19</xdr:col>
      <xdr:colOff>106680</xdr:colOff>
      <xdr:row>1</xdr:row>
      <xdr:rowOff>9525</xdr:rowOff>
    </xdr:to>
    <xdr:sp macro="" textlink="">
      <xdr:nvSpPr>
        <xdr:cNvPr id="2962" name="Text Box 605"/>
        <xdr:cNvSpPr txBox="1">
          <a:spLocks noChangeArrowheads="1"/>
        </xdr:cNvSpPr>
      </xdr:nvSpPr>
      <xdr:spPr>
        <a:xfrm>
          <a:off x="9601200" y="39814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99060</xdr:colOff>
      <xdr:row>1</xdr:row>
      <xdr:rowOff>17145</xdr:rowOff>
    </xdr:to>
    <xdr:sp macro="" textlink="">
      <xdr:nvSpPr>
        <xdr:cNvPr id="2963" name="Text Box 570"/>
        <xdr:cNvSpPr txBox="1">
          <a:spLocks noChangeArrowheads="1"/>
        </xdr:cNvSpPr>
      </xdr:nvSpPr>
      <xdr:spPr>
        <a:xfrm>
          <a:off x="5438775" y="4181475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99060</xdr:colOff>
      <xdr:row>1</xdr:row>
      <xdr:rowOff>17145</xdr:rowOff>
    </xdr:to>
    <xdr:sp macro="" textlink="">
      <xdr:nvSpPr>
        <xdr:cNvPr id="2964" name="Text Box 571"/>
        <xdr:cNvSpPr txBox="1">
          <a:spLocks noChangeArrowheads="1"/>
        </xdr:cNvSpPr>
      </xdr:nvSpPr>
      <xdr:spPr>
        <a:xfrm>
          <a:off x="5438775" y="4181475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99060</xdr:colOff>
      <xdr:row>1</xdr:row>
      <xdr:rowOff>17145</xdr:rowOff>
    </xdr:to>
    <xdr:sp macro="" textlink="">
      <xdr:nvSpPr>
        <xdr:cNvPr id="2965" name="Text Box 572"/>
        <xdr:cNvSpPr txBox="1">
          <a:spLocks noChangeArrowheads="1"/>
        </xdr:cNvSpPr>
      </xdr:nvSpPr>
      <xdr:spPr>
        <a:xfrm>
          <a:off x="5438775" y="4181475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66" name="Text Box 1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67" name="Text Box 1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68" name="Text Box 1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69" name="Text Box 1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0" name="Text Box 1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1" name="Text Box 1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2" name="Text Box 1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3" name="Text Box 1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4" name="Text Box 2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5" name="Text Box 2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6" name="Text Box 2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7" name="Text Box 2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8" name="Text Box 2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79" name="Text Box 2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0" name="Text Box 2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1" name="Text Box 2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2" name="Text Box 2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3" name="Text Box 2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4" name="Text Box 3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5" name="Text Box 3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6" name="Text Box 3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7" name="Text Box 3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8" name="Text Box 3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89" name="Text Box 3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0" name="Text Box 3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1" name="Text Box 3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2" name="Text Box 3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3" name="Text Box 3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4" name="Text Box 4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5" name="Text Box 4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6" name="Text Box 4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7" name="Text Box 4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8" name="Text Box 4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2999" name="Text Box 4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0" name="Text Box 4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1" name="Text Box 4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2" name="Text Box 4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3" name="Text Box 4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4" name="Text Box 5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5" name="Text Box 5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6" name="Text Box 5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7" name="Text Box 5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8" name="Text Box 5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09" name="Text Box 5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0" name="Text Box 6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1" name="Text Box 6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2" name="Text Box 6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3" name="Text Box 6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4" name="Text Box 6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5" name="Text Box 6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6" name="Text Box 7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7" name="Text Box 7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8" name="Text Box 7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19" name="Text Box 7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0" name="Text Box 7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1" name="Text Box 7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2" name="Text Box 7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3" name="Text Box 7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4" name="Text Box 7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5" name="Text Box 7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6" name="Text Box 8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7" name="Text Box 8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8" name="Text Box 8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29" name="Text Box 8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0" name="Text Box 8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1" name="Text Box 8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2" name="Text Box 8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3" name="Text Box 8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4" name="Text Box 8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5" name="Text Box 8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6" name="Text Box 9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7" name="Text Box 9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8" name="Text Box 9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39" name="Text Box 9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0" name="Text Box 9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1" name="Text Box 9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2" name="Text Box 9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3" name="Text Box 9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4" name="Text Box 9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5" name="Text Box 9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6" name="Text Box 10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7" name="Text Box 10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8" name="Text Box 10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49" name="Text Box 10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0" name="Text Box 10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1" name="Text Box 10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2" name="Text Box 10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3" name="Text Box 10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4" name="Text Box 10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5" name="Text Box 10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6" name="Text Box 11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7" name="Text Box 11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8" name="Text Box 11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59" name="Text Box 11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0" name="Text Box 11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1" name="Text Box 11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2" name="Text Box 11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3" name="Text Box 11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4" name="Text Box 11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5" name="Text Box 11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6" name="Text Box 12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7" name="Text Box 12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8" name="Text Box 12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69" name="Text Box 12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0" name="Text Box 12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1" name="Text Box 12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2" name="Text Box 12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3" name="Text Box 12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4" name="Text Box 12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5" name="Text Box 12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6" name="Text Box 13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7" name="Text Box 13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8" name="Text Box 13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79" name="Text Box 13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0" name="Text Box 13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1" name="Text Box 13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2" name="Text Box 13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3" name="Text Box 13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4" name="Text Box 13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5" name="Text Box 13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6" name="Text Box 14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7" name="Text Box 14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8" name="Text Box 14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89" name="Text Box 14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0" name="Text Box 14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1" name="Text Box 14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2" name="Text Box 14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3" name="Text Box 14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4" name="Text Box 14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5" name="Text Box 14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6" name="Text Box 15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7" name="Text Box 15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8" name="Text Box 15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099" name="Text Box 15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0" name="Text Box 15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1" name="Text Box 15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2" name="Text Box 15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3" name="Text Box 15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4" name="Text Box 15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5" name="Text Box 15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6" name="Text Box 16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7" name="Text Box 16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8" name="Text Box 16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09" name="Text Box 16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0" name="Text Box 16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1" name="Text Box 16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2" name="Text Box 16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3" name="Text Box 16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4" name="Text Box 16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5" name="Text Box 16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6" name="Text Box 17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7" name="Text Box 17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8" name="Text Box 17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19" name="Text Box 17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0" name="Text Box 17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1" name="Text Box 17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2" name="Text Box 17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3" name="Text Box 17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4" name="Text Box 17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5" name="Text Box 17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6" name="Text Box 18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7" name="Text Box 18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8" name="Text Box 18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29" name="Text Box 18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0" name="Text Box 18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1" name="Text Box 18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2" name="Text Box 18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3" name="Text Box 18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4" name="Text Box 18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5" name="Text Box 18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6" name="Text Box 19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7" name="Text Box 19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8" name="Text Box 19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39" name="Text Box 19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0" name="Text Box 19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1" name="Text Box 19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2" name="Text Box 19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3" name="Text Box 19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4" name="Text Box 19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5" name="Text Box 19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6" name="Text Box 20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7" name="Text Box 20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8" name="Text Box 20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49" name="Text Box 20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0" name="Text Box 20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1" name="Text Box 20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2" name="Text Box 20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3" name="Text Box 20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4" name="Text Box 20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5" name="Text Box 20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6" name="Text Box 21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7" name="Text Box 21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8" name="Text Box 21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59" name="Text Box 21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0" name="Text Box 21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1" name="Text Box 21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2" name="Text Box 21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3" name="Text Box 21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4" name="Text Box 21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5" name="Text Box 21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6" name="Text Box 22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7" name="Text Box 22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8" name="Text Box 22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69" name="Text Box 22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0" name="Text Box 22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1" name="Text Box 22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2" name="Text Box 22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3" name="Text Box 22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4" name="Text Box 22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5" name="Text Box 22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6" name="Text Box 23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7" name="Text Box 23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8" name="Text Box 23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79" name="Text Box 23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0" name="Text Box 23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1" name="Text Box 23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2" name="Text Box 23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3" name="Text Box 23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4" name="Text Box 23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5" name="Text Box 23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6" name="Text Box 24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7" name="Text Box 24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8" name="Text Box 24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89" name="Text Box 24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0" name="Text Box 24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1" name="Text Box 24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2" name="Text Box 24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3" name="Text Box 24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4" name="Text Box 24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5" name="Text Box 24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6" name="Text Box 25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7" name="Text Box 25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8" name="Text Box 25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199" name="Text Box 25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0" name="Text Box 25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1" name="Text Box 25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2" name="Text Box 25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3" name="Text Box 25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4" name="Text Box 25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5" name="Text Box 25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6" name="Text Box 26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7" name="Text Box 26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8" name="Text Box 26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09" name="Text Box 26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0" name="Text Box 26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1" name="Text Box 26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2" name="Text Box 26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3" name="Text Box 26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4" name="Text Box 26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5" name="Text Box 26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6" name="Text Box 27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7" name="Text Box 27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8" name="Text Box 27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19" name="Text Box 27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0" name="Text Box 27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1" name="Text Box 27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2" name="Text Box 27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3" name="Text Box 27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4" name="Text Box 27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5" name="Text Box 27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6" name="Text Box 28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7" name="Text Box 28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8" name="Text Box 28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29" name="Text Box 28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0" name="Text Box 28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1" name="Text Box 28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2" name="Text Box 28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3" name="Text Box 28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4" name="Text Box 28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5" name="Text Box 28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6" name="Text Box 29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7" name="Text Box 29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8" name="Text Box 29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39" name="Text Box 29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0" name="Text Box 29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1" name="Text Box 29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2" name="Text Box 29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3" name="Text Box 29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4" name="Text Box 29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5" name="Text Box 29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6" name="Text Box 30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7" name="Text Box 30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8" name="Text Box 30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49" name="Text Box 30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0" name="Text Box 30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1" name="Text Box 30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2" name="Text Box 30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3" name="Text Box 30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4" name="Text Box 30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5" name="Text Box 30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6" name="Text Box 31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7" name="Text Box 31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8" name="Text Box 31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59" name="Text Box 31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0" name="Text Box 31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1" name="Text Box 31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2" name="Text Box 31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3" name="Text Box 31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4" name="Text Box 31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5" name="Text Box 31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6" name="Text Box 32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7" name="Text Box 32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8" name="Text Box 32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69" name="Text Box 32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0" name="Text Box 32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1" name="Text Box 32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2" name="Text Box 32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3" name="Text Box 32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4" name="Text Box 32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5" name="Text Box 32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6" name="Text Box 33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7" name="Text Box 33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8" name="Text Box 33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79" name="Text Box 33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0" name="Text Box 33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1" name="Text Box 33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2" name="Text Box 33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3" name="Text Box 33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4" name="Text Box 33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5" name="Text Box 33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6" name="Text Box 34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7" name="Text Box 34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8" name="Text Box 34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89" name="Text Box 34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0" name="Text Box 34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1" name="Text Box 34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2" name="Text Box 34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3" name="Text Box 34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4" name="Text Box 34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5" name="Text Box 34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6" name="Text Box 35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7" name="Text Box 35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8" name="Text Box 35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299" name="Text Box 35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0" name="Text Box 35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1" name="Text Box 35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2" name="Text Box 35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3" name="Text Box 35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4" name="Text Box 35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5" name="Text Box 35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6" name="Text Box 36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7" name="Text Box 36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8" name="Text Box 36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09" name="Text Box 36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0" name="Text Box 36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1" name="Text Box 36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2" name="Text Box 36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3" name="Text Box 36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4" name="Text Box 36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5" name="Text Box 36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6" name="Text Box 37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7" name="Text Box 37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8" name="Text Box 37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19" name="Text Box 37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0" name="Text Box 37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1" name="Text Box 37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2" name="Text Box 37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3" name="Text Box 37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4" name="Text Box 37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5" name="Text Box 37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6" name="Text Box 38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7" name="Text Box 38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8" name="Text Box 38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29" name="Text Box 38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0" name="Text Box 38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1" name="Text Box 38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2" name="Text Box 38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3" name="Text Box 38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4" name="Text Box 38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5" name="Text Box 38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6" name="Text Box 39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7" name="Text Box 39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8" name="Text Box 39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39" name="Text Box 39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0" name="Text Box 39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1" name="Text Box 39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2" name="Text Box 39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3" name="Text Box 39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4" name="Text Box 39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5" name="Text Box 39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6" name="Text Box 40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7" name="Text Box 40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8" name="Text Box 40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49" name="Text Box 40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0" name="Text Box 40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1" name="Text Box 40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2" name="Text Box 40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3" name="Text Box 40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4" name="Text Box 40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5" name="Text Box 40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6" name="Text Box 41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7" name="Text Box 41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8" name="Text Box 41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59" name="Text Box 41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0" name="Text Box 41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1" name="Text Box 41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2" name="Text Box 41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3" name="Text Box 41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4" name="Text Box 41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5" name="Text Box 41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6" name="Text Box 42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7" name="Text Box 42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8" name="Text Box 42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69" name="Text Box 42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0" name="Text Box 42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1" name="Text Box 42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2" name="Text Box 42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3" name="Text Box 42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4" name="Text Box 42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5" name="Text Box 42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6" name="Text Box 43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7" name="Text Box 43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8" name="Text Box 43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79" name="Text Box 43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0" name="Text Box 43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1" name="Text Box 43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2" name="Text Box 43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3" name="Text Box 43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4" name="Text Box 43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5" name="Text Box 43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6" name="Text Box 44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7" name="Text Box 44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8" name="Text Box 44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89" name="Text Box 44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0" name="Text Box 44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1" name="Text Box 44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2" name="Text Box 44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3" name="Text Box 44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4" name="Text Box 44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5" name="Text Box 44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6" name="Text Box 45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7" name="Text Box 45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8" name="Text Box 45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399" name="Text Box 45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0" name="Text Box 45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1" name="Text Box 45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2" name="Text Box 45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3" name="Text Box 45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4" name="Text Box 45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5" name="Text Box 45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6" name="Text Box 46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7" name="Text Box 46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8" name="Text Box 46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09" name="Text Box 46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0" name="Text Box 46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1" name="Text Box 46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2" name="Text Box 46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3" name="Text Box 46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4" name="Text Box 46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5" name="Text Box 46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6" name="Text Box 47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7" name="Text Box 47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8" name="Text Box 47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19" name="Text Box 47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0" name="Text Box 47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1" name="Text Box 47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2" name="Text Box 47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3" name="Text Box 47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4" name="Text Box 47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5" name="Text Box 47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6" name="Text Box 48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7" name="Text Box 48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8" name="Text Box 48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29" name="Text Box 48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0" name="Text Box 48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1" name="Text Box 48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2" name="Text Box 48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3" name="Text Box 48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4" name="Text Box 48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5" name="Text Box 48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6" name="Text Box 49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7" name="Text Box 49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8" name="Text Box 49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39" name="Text Box 49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0" name="Text Box 49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1" name="Text Box 49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2" name="Text Box 49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3" name="Text Box 49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4" name="Text Box 49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5" name="Text Box 49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6" name="Text Box 50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7" name="Text Box 50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8" name="Text Box 50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49" name="Text Box 50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0" name="Text Box 50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1" name="Text Box 50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2" name="Text Box 50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3" name="Text Box 50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4" name="Text Box 50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5" name="Text Box 50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6" name="Text Box 51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7" name="Text Box 51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8" name="Text Box 51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59" name="Text Box 51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0" name="Text Box 51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1" name="Text Box 51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2" name="Text Box 51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3" name="Text Box 51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4" name="Text Box 51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5" name="Text Box 51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6" name="Text Box 52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7" name="Text Box 52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8" name="Text Box 52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69" name="Text Box 52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0" name="Text Box 52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1" name="Text Box 52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2" name="Text Box 52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3" name="Text Box 52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4" name="Text Box 52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5" name="Text Box 52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6" name="Text Box 53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7" name="Text Box 53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8" name="Text Box 53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79" name="Text Box 53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0" name="Text Box 53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1" name="Text Box 53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2" name="Text Box 53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3" name="Text Box 53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4" name="Text Box 53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5" name="Text Box 53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6" name="Text Box 54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7" name="Text Box 54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8" name="Text Box 54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89" name="Text Box 54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0" name="Text Box 54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1" name="Text Box 54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2" name="Text Box 54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3" name="Text Box 54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4" name="Text Box 54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5" name="Text Box 54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6" name="Text Box 55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7" name="Text Box 55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8" name="Text Box 55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499" name="Text Box 55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0" name="Text Box 55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1" name="Text Box 55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2" name="Text Box 55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3" name="Text Box 55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4" name="Text Box 55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5" name="Text Box 55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6" name="Text Box 56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7" name="Text Box 56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8" name="Text Box 56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09" name="Text Box 56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0" name="Text Box 56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1" name="Text Box 56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2" name="Text Box 56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3" name="Text Box 56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4" name="Text Box 56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5" name="Text Box 56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6" name="Text Box 57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7" name="Text Box 57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8" name="Text Box 57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19" name="Text Box 57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0" name="Text Box 57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1" name="Text Box 57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2" name="Text Box 57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3" name="Text Box 57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4" name="Text Box 57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5" name="Text Box 58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6" name="Text Box 58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7" name="Text Box 58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8" name="Text Box 58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29" name="Text Box 58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0" name="Text Box 58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1" name="Text Box 586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2" name="Text Box 587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3" name="Text Box 588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4" name="Text Box 589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5" name="Text Box 590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6" name="Text Box 591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7" name="Text Box 592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8" name="Text Box 593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39" name="Text Box 594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28576</xdr:rowOff>
    </xdr:to>
    <xdr:sp macro="" textlink="">
      <xdr:nvSpPr>
        <xdr:cNvPr id="3540" name="Text Box 595"/>
        <xdr:cNvSpPr txBox="1">
          <a:spLocks noChangeArrowheads="1"/>
        </xdr:cNvSpPr>
      </xdr:nvSpPr>
      <xdr:spPr bwMode="auto">
        <a:xfrm>
          <a:off x="559117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41" name="Text Box 657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42" name="Text Box 658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43" name="Text Box 659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44" name="Text Box 660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45" name="Text Box 661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46" name="Text Box 662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47" name="Text Box 663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48" name="Text Box 664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49" name="Text Box 665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0" name="Text Box 666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1" name="Text Box 667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2" name="Text Box 668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3" name="Text Box 669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4" name="Text Box 670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5" name="Text Box 671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6" name="Text Box 672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7" name="Text Box 673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8" name="Text Box 674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59" name="Text Box 675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0" name="Text Box 676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1" name="Text Box 677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2" name="Text Box 678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3" name="Text Box 679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4" name="Text Box 680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5" name="Text Box 681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6" name="Text Box 682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7" name="Text Box 683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8" name="Text Box 684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69" name="Text Box 685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0" name="Text Box 686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1" name="Text Box 687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2" name="Text Box 688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3" name="Text Box 689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4" name="Text Box 690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5" name="Text Box 691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6" name="Text Box 692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7" name="Text Box 693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8" name="Text Box 694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79" name="Text Box 695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80" name="Text Box 696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81" name="Text Box 697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82" name="Text Box 698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83" name="Text Box 699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28576</xdr:rowOff>
    </xdr:to>
    <xdr:sp macro="" textlink="">
      <xdr:nvSpPr>
        <xdr:cNvPr id="3584" name="Text Box 700"/>
        <xdr:cNvSpPr txBox="1">
          <a:spLocks noChangeArrowheads="1"/>
        </xdr:cNvSpPr>
      </xdr:nvSpPr>
      <xdr:spPr bwMode="auto">
        <a:xfrm>
          <a:off x="14487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85" name="Text Box 70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86" name="Text Box 70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87" name="Text Box 70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88" name="Text Box 70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89" name="Text Box 70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0" name="Text Box 70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1" name="Text Box 70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2" name="Text Box 70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3" name="Text Box 70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4" name="Text Box 71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5" name="Text Box 71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6" name="Text Box 71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7" name="Text Box 71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8" name="Text Box 71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599" name="Text Box 71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0" name="Text Box 71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1" name="Text Box 71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2" name="Text Box 71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3" name="Text Box 71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4" name="Text Box 72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5" name="Text Box 72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6" name="Text Box 72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7" name="Text Box 72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8" name="Text Box 72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09" name="Text Box 72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0" name="Text Box 72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1" name="Text Box 72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2" name="Text Box 72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3" name="Text Box 72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4" name="Text Box 73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5" name="Text Box 73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6" name="Text Box 73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7" name="Text Box 73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8" name="Text Box 73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19" name="Text Box 73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0" name="Text Box 73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1" name="Text Box 73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2" name="Text Box 73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3" name="Text Box 73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4" name="Text Box 74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5" name="Text Box 74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6" name="Text Box 74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7" name="Text Box 74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8" name="Text Box 74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29" name="Text Box 74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0" name="Text Box 74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1" name="Text Box 74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2" name="Text Box 74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3" name="Text Box 74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4" name="Text Box 75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5" name="Text Box 75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6" name="Text Box 75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7" name="Text Box 75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8" name="Text Box 75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39" name="Text Box 75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0" name="Text Box 75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1" name="Text Box 75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2" name="Text Box 75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3" name="Text Box 75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4" name="Text Box 76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5" name="Text Box 76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6" name="Text Box 76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7" name="Text Box 76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8" name="Text Box 76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49" name="Text Box 76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0" name="Text Box 76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1" name="Text Box 76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2" name="Text Box 76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3" name="Text Box 76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4" name="Text Box 77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5" name="Text Box 77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6" name="Text Box 77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7" name="Text Box 77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8" name="Text Box 77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59" name="Text Box 77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0" name="Text Box 77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1" name="Text Box 77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2" name="Text Box 77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3" name="Text Box 77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4" name="Text Box 78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5" name="Text Box 78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6" name="Text Box 78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7" name="Text Box 78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8" name="Text Box 78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69" name="Text Box 78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0" name="Text Box 78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1" name="Text Box 78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2" name="Text Box 78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3" name="Text Box 78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4" name="Text Box 79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5" name="Text Box 79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6" name="Text Box 79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7" name="Text Box 79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8" name="Text Box 79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79" name="Text Box 79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0" name="Text Box 79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1" name="Text Box 79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2" name="Text Box 79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3" name="Text Box 79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4" name="Text Box 80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5" name="Text Box 80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6" name="Text Box 80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7" name="Text Box 80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8" name="Text Box 80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89" name="Text Box 80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0" name="Text Box 80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1" name="Text Box 80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2" name="Text Box 80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3" name="Text Box 80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4" name="Text Box 81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5" name="Text Box 81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6" name="Text Box 81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7" name="Text Box 81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8" name="Text Box 81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699" name="Text Box 81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0" name="Text Box 81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1" name="Text Box 81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2" name="Text Box 81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3" name="Text Box 81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4" name="Text Box 82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5" name="Text Box 82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6" name="Text Box 82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7" name="Text Box 82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8" name="Text Box 82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09" name="Text Box 82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0" name="Text Box 82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1" name="Text Box 82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2" name="Text Box 82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3" name="Text Box 82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4" name="Text Box 83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5" name="Text Box 83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6" name="Text Box 83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7" name="Text Box 83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8" name="Text Box 83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19" name="Text Box 83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0" name="Text Box 83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1" name="Text Box 83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2" name="Text Box 83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3" name="Text Box 83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4" name="Text Box 84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5" name="Text Box 84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6" name="Text Box 84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7" name="Text Box 84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8" name="Text Box 84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29" name="Text Box 84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0" name="Text Box 84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1" name="Text Box 84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2" name="Text Box 84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3" name="Text Box 84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4" name="Text Box 85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5" name="Text Box 85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6" name="Text Box 85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7" name="Text Box 85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8" name="Text Box 85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39" name="Text Box 85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0" name="Text Box 85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1" name="Text Box 85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2" name="Text Box 85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3" name="Text Box 85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4" name="Text Box 86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5" name="Text Box 86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6" name="Text Box 86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7" name="Text Box 86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8" name="Text Box 86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49" name="Text Box 86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0" name="Text Box 86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1" name="Text Box 86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2" name="Text Box 86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3" name="Text Box 86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4" name="Text Box 87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5" name="Text Box 87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6" name="Text Box 87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7" name="Text Box 87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8" name="Text Box 87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59" name="Text Box 87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0" name="Text Box 87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1" name="Text Box 87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2" name="Text Box 87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3" name="Text Box 87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4" name="Text Box 88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5" name="Text Box 88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6" name="Text Box 88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7" name="Text Box 88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8" name="Text Box 88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69" name="Text Box 88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0" name="Text Box 88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1" name="Text Box 88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2" name="Text Box 88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3" name="Text Box 88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4" name="Text Box 89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5" name="Text Box 89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6" name="Text Box 89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7" name="Text Box 89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8" name="Text Box 89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79" name="Text Box 89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0" name="Text Box 89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1" name="Text Box 89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2" name="Text Box 89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3" name="Text Box 89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4" name="Text Box 90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5" name="Text Box 90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6" name="Text Box 90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7" name="Text Box 90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8" name="Text Box 90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89" name="Text Box 90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0" name="Text Box 90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1" name="Text Box 90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2" name="Text Box 90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3" name="Text Box 90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4" name="Text Box 91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5" name="Text Box 91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6" name="Text Box 91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7" name="Text Box 91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8" name="Text Box 91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799" name="Text Box 91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0" name="Text Box 91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1" name="Text Box 91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2" name="Text Box 91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3" name="Text Box 91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4" name="Text Box 92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5" name="Text Box 92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6" name="Text Box 92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7" name="Text Box 92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8" name="Text Box 92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09" name="Text Box 92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0" name="Text Box 92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1" name="Text Box 92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2" name="Text Box 92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3" name="Text Box 92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4" name="Text Box 93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5" name="Text Box 93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6" name="Text Box 93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7" name="Text Box 93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8" name="Text Box 93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19" name="Text Box 93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0" name="Text Box 93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1" name="Text Box 93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2" name="Text Box 93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3" name="Text Box 93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4" name="Text Box 94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5" name="Text Box 94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6" name="Text Box 94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7" name="Text Box 94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8" name="Text Box 94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29" name="Text Box 94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0" name="Text Box 94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1" name="Text Box 94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2" name="Text Box 94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3" name="Text Box 94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4" name="Text Box 95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5" name="Text Box 95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6" name="Text Box 95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7" name="Text Box 95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8" name="Text Box 95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39" name="Text Box 95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0" name="Text Box 95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1" name="Text Box 95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2" name="Text Box 95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3" name="Text Box 95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4" name="Text Box 96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5" name="Text Box 96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6" name="Text Box 96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7" name="Text Box 96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8" name="Text Box 96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49" name="Text Box 96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0" name="Text Box 96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1" name="Text Box 96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2" name="Text Box 96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3" name="Text Box 96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4" name="Text Box 97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5" name="Text Box 97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6" name="Text Box 97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7" name="Text Box 97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8" name="Text Box 97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59" name="Text Box 97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0" name="Text Box 97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1" name="Text Box 97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2" name="Text Box 97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3" name="Text Box 97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4" name="Text Box 98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5" name="Text Box 98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6" name="Text Box 98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7" name="Text Box 98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8" name="Text Box 98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69" name="Text Box 98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0" name="Text Box 98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1" name="Text Box 98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2" name="Text Box 98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3" name="Text Box 98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4" name="Text Box 99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5" name="Text Box 99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6" name="Text Box 99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7" name="Text Box 99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8" name="Text Box 99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79" name="Text Box 99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0" name="Text Box 99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1" name="Text Box 99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2" name="Text Box 99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3" name="Text Box 99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4" name="Text Box 100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5" name="Text Box 100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6" name="Text Box 100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7" name="Text Box 100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8" name="Text Box 100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89" name="Text Box 100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0" name="Text Box 100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1" name="Text Box 100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2" name="Text Box 100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3" name="Text Box 100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4" name="Text Box 101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5" name="Text Box 101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6" name="Text Box 101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7" name="Text Box 101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8" name="Text Box 101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899" name="Text Box 101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0" name="Text Box 101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1" name="Text Box 101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2" name="Text Box 101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3" name="Text Box 101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4" name="Text Box 102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5" name="Text Box 102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6" name="Text Box 102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7" name="Text Box 102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8" name="Text Box 102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09" name="Text Box 102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0" name="Text Box 102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1" name="Text Box 102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2" name="Text Box 102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3" name="Text Box 102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4" name="Text Box 103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5" name="Text Box 103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6" name="Text Box 103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7" name="Text Box 103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8" name="Text Box 103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19" name="Text Box 103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0" name="Text Box 103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1" name="Text Box 103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2" name="Text Box 103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3" name="Text Box 103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4" name="Text Box 104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5" name="Text Box 104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6" name="Text Box 104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7" name="Text Box 104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8" name="Text Box 104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29" name="Text Box 104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0" name="Text Box 104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1" name="Text Box 104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2" name="Text Box 104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3" name="Text Box 104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4" name="Text Box 105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5" name="Text Box 105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6" name="Text Box 105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7" name="Text Box 105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8" name="Text Box 105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39" name="Text Box 105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0" name="Text Box 105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1" name="Text Box 105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2" name="Text Box 105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3" name="Text Box 105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4" name="Text Box 106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5" name="Text Box 106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6" name="Text Box 106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7" name="Text Box 106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8" name="Text Box 106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49" name="Text Box 106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0" name="Text Box 106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1" name="Text Box 106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2" name="Text Box 106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3" name="Text Box 106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4" name="Text Box 107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5" name="Text Box 107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6" name="Text Box 107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7" name="Text Box 107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8" name="Text Box 107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59" name="Text Box 107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0" name="Text Box 107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1" name="Text Box 107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2" name="Text Box 107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3" name="Text Box 107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4" name="Text Box 108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5" name="Text Box 108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6" name="Text Box 108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7" name="Text Box 108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8" name="Text Box 108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69" name="Text Box 108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0" name="Text Box 108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1" name="Text Box 108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2" name="Text Box 108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3" name="Text Box 108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4" name="Text Box 109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5" name="Text Box 109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6" name="Text Box 109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7" name="Text Box 109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8" name="Text Box 109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79" name="Text Box 109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0" name="Text Box 109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1" name="Text Box 109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2" name="Text Box 109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3" name="Text Box 109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4" name="Text Box 110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5" name="Text Box 110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6" name="Text Box 110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7" name="Text Box 110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8" name="Text Box 110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89" name="Text Box 110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0" name="Text Box 110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1" name="Text Box 110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2" name="Text Box 110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3" name="Text Box 110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4" name="Text Box 111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5" name="Text Box 111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6" name="Text Box 111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7" name="Text Box 111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8" name="Text Box 111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3999" name="Text Box 111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0" name="Text Box 111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1" name="Text Box 111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2" name="Text Box 111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3" name="Text Box 111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4" name="Text Box 112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5" name="Text Box 112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6" name="Text Box 112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7" name="Text Box 112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8" name="Text Box 112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09" name="Text Box 112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0" name="Text Box 112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1" name="Text Box 112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2" name="Text Box 112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3" name="Text Box 112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4" name="Text Box 113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5" name="Text Box 113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6" name="Text Box 113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7" name="Text Box 113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8" name="Text Box 113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19" name="Text Box 113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0" name="Text Box 113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1" name="Text Box 113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2" name="Text Box 113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3" name="Text Box 113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4" name="Text Box 114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5" name="Text Box 114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6" name="Text Box 114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7" name="Text Box 114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8" name="Text Box 114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29" name="Text Box 114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0" name="Text Box 114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1" name="Text Box 114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2" name="Text Box 114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3" name="Text Box 114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4" name="Text Box 115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5" name="Text Box 115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6" name="Text Box 115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7" name="Text Box 115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8" name="Text Box 115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39" name="Text Box 115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0" name="Text Box 115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1" name="Text Box 115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2" name="Text Box 115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3" name="Text Box 115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4" name="Text Box 116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5" name="Text Box 116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6" name="Text Box 116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7" name="Text Box 116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8" name="Text Box 116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49" name="Text Box 116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0" name="Text Box 116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1" name="Text Box 116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2" name="Text Box 116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3" name="Text Box 116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4" name="Text Box 117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5" name="Text Box 117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6" name="Text Box 117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7" name="Text Box 117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8" name="Text Box 117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59" name="Text Box 117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0" name="Text Box 117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1" name="Text Box 117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2" name="Text Box 117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3" name="Text Box 117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4" name="Text Box 118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5" name="Text Box 118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6" name="Text Box 118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7" name="Text Box 118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8" name="Text Box 118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69" name="Text Box 118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0" name="Text Box 118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1" name="Text Box 118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2" name="Text Box 118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3" name="Text Box 118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4" name="Text Box 119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5" name="Text Box 119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6" name="Text Box 119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7" name="Text Box 119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8" name="Text Box 119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79" name="Text Box 119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0" name="Text Box 119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1" name="Text Box 119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2" name="Text Box 119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3" name="Text Box 119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4" name="Text Box 120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5" name="Text Box 120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6" name="Text Box 120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7" name="Text Box 120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8" name="Text Box 120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89" name="Text Box 120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0" name="Text Box 120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1" name="Text Box 121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2" name="Text Box 121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3" name="Text Box 121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4" name="Text Box 121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5" name="Text Box 121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6" name="Text Box 121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7" name="Text Box 121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8" name="Text Box 121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099" name="Text Box 121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0" name="Text Box 122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1" name="Text Box 122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2" name="Text Box 122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3" name="Text Box 1223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4" name="Text Box 1224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5" name="Text Box 1225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6" name="Text Box 1226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7" name="Text Box 1227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8" name="Text Box 1228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09" name="Text Box 1229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10" name="Text Box 1230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11" name="Text Box 1231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28576</xdr:rowOff>
    </xdr:to>
    <xdr:sp macro="" textlink="">
      <xdr:nvSpPr>
        <xdr:cNvPr id="4112" name="Text Box 1232"/>
        <xdr:cNvSpPr txBox="1">
          <a:spLocks noChangeArrowheads="1"/>
        </xdr:cNvSpPr>
      </xdr:nvSpPr>
      <xdr:spPr bwMode="auto">
        <a:xfrm>
          <a:off x="148685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56093</xdr:rowOff>
    </xdr:to>
    <xdr:sp macro="" textlink="">
      <xdr:nvSpPr>
        <xdr:cNvPr id="4113" name="Text Box 570"/>
        <xdr:cNvSpPr txBox="1">
          <a:spLocks noChangeArrowheads="1"/>
        </xdr:cNvSpPr>
      </xdr:nvSpPr>
      <xdr:spPr>
        <a:xfrm>
          <a:off x="14487525" y="0"/>
          <a:ext cx="0" cy="25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56093</xdr:rowOff>
    </xdr:to>
    <xdr:sp macro="" textlink="">
      <xdr:nvSpPr>
        <xdr:cNvPr id="4114" name="Text Box 571"/>
        <xdr:cNvSpPr txBox="1">
          <a:spLocks noChangeArrowheads="1"/>
        </xdr:cNvSpPr>
      </xdr:nvSpPr>
      <xdr:spPr>
        <a:xfrm>
          <a:off x="14487525" y="0"/>
          <a:ext cx="0" cy="25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56093</xdr:rowOff>
    </xdr:to>
    <xdr:sp macro="" textlink="">
      <xdr:nvSpPr>
        <xdr:cNvPr id="4115" name="Text Box 572"/>
        <xdr:cNvSpPr txBox="1">
          <a:spLocks noChangeArrowheads="1"/>
        </xdr:cNvSpPr>
      </xdr:nvSpPr>
      <xdr:spPr>
        <a:xfrm>
          <a:off x="14487525" y="0"/>
          <a:ext cx="0" cy="25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16" name="Text Box 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17" name="Text Box 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18" name="Text Box 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19" name="Text Box 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0" name="Text Box 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1" name="Text Box 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2" name="Text Box 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3" name="Text Box 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4" name="Text Box 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5" name="Text Box 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6" name="Text Box 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7" name="Text Box 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8" name="Text Box 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29" name="Text Box 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0" name="Text Box 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1" name="Text Box 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2" name="Text Box 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3" name="Text Box 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4" name="Text Box 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5" name="Text Box 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6" name="Text Box 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7" name="Text Box 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8" name="Text Box 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39" name="Text Box 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0" name="Text Box 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1" name="Text Box 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2" name="Text Box 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3" name="Text Box 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4" name="Text Box 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5" name="Text Box 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6" name="Text Box 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7" name="Text Box 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8" name="Text Box 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49" name="Text Box 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0" name="Text Box 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1" name="Text Box 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2" name="Text Box 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3" name="Text Box 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4" name="Text Box 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5" name="Text Box 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6" name="Text Box 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7" name="Text Box 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8" name="Text Box 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59" name="Text Box 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0" name="Text Box 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1" name="Text Box 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2" name="Text Box 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3" name="Text Box 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4" name="Text Box 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5" name="Text Box 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6" name="Text Box 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7" name="Text Box 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8" name="Text Box 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69" name="Text Box 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0" name="Text Box 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1" name="Text Box 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2" name="Text Box 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3" name="Text Box 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4" name="Text Box 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5" name="Text Box 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6" name="Text Box 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7" name="Text Box 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8" name="Text Box 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79" name="Text Box 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0" name="Text Box 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1" name="Text Box 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2" name="Text Box 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3" name="Text Box 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4" name="Text Box 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5" name="Text Box 1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6" name="Text Box 1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7" name="Text Box 1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8" name="Text Box 1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89" name="Text Box 1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0" name="Text Box 1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1" name="Text Box 1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2" name="Text Box 1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3" name="Text Box 1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4" name="Text Box 1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5" name="Text Box 1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6" name="Text Box 1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7" name="Text Box 1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8" name="Text Box 1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199" name="Text Box 1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0" name="Text Box 1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1" name="Text Box 1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2" name="Text Box 1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3" name="Text Box 1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4" name="Text Box 1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5" name="Text Box 1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6" name="Text Box 1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7" name="Text Box 1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8" name="Text Box 1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09" name="Text Box 1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0" name="Text Box 1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1" name="Text Box 1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2" name="Text Box 1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3" name="Text Box 1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4" name="Text Box 1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5" name="Text Box 1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6" name="Text Box 1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7" name="Text Box 1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8" name="Text Box 1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19" name="Text Box 1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0" name="Text Box 1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1" name="Text Box 1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2" name="Text Box 1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3" name="Text Box 1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4" name="Text Box 1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5" name="Text Box 1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6" name="Text Box 1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7" name="Text Box 1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8" name="Text Box 1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29" name="Text Box 1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0" name="Text Box 1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1" name="Text Box 1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2" name="Text Box 1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3" name="Text Box 1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4" name="Text Box 1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5" name="Text Box 1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6" name="Text Box 1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7" name="Text Box 1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8" name="Text Box 1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39" name="Text Box 1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0" name="Text Box 1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1" name="Text Box 1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2" name="Text Box 1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3" name="Text Box 1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4" name="Text Box 1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5" name="Text Box 1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6" name="Text Box 1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7" name="Text Box 1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8" name="Text Box 1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49" name="Text Box 1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0" name="Text Box 1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1" name="Text Box 1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2" name="Text Box 1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3" name="Text Box 1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4" name="Text Box 1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5" name="Text Box 1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6" name="Text Box 1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7" name="Text Box 1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8" name="Text Box 1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59" name="Text Box 1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0" name="Text Box 1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1" name="Text Box 1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2" name="Text Box 1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3" name="Text Box 1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4" name="Text Box 1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5" name="Text Box 1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6" name="Text Box 1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7" name="Text Box 1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8" name="Text Box 1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69" name="Text Box 1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0" name="Text Box 1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1" name="Text Box 1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2" name="Text Box 1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3" name="Text Box 1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4" name="Text Box 1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5" name="Text Box 1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6" name="Text Box 1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7" name="Text Box 1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8" name="Text Box 1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79" name="Text Box 1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0" name="Text Box 1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1" name="Text Box 1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2" name="Text Box 1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3" name="Text Box 1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4" name="Text Box 1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5" name="Text Box 2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6" name="Text Box 2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7" name="Text Box 2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8" name="Text Box 2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89" name="Text Box 2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0" name="Text Box 2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1" name="Text Box 2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2" name="Text Box 2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3" name="Text Box 2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4" name="Text Box 2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5" name="Text Box 2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6" name="Text Box 2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7" name="Text Box 2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8" name="Text Box 2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299" name="Text Box 2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0" name="Text Box 2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1" name="Text Box 2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2" name="Text Box 2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3" name="Text Box 2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4" name="Text Box 2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5" name="Text Box 2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6" name="Text Box 2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7" name="Text Box 2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8" name="Text Box 2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09" name="Text Box 2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0" name="Text Box 2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1" name="Text Box 2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2" name="Text Box 2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3" name="Text Box 2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4" name="Text Box 2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5" name="Text Box 2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6" name="Text Box 2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7" name="Text Box 2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8" name="Text Box 2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19" name="Text Box 2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0" name="Text Box 2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1" name="Text Box 2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2" name="Text Box 2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3" name="Text Box 2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4" name="Text Box 2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5" name="Text Box 2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6" name="Text Box 2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7" name="Text Box 2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8" name="Text Box 2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29" name="Text Box 2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0" name="Text Box 2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1" name="Text Box 2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2" name="Text Box 2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3" name="Text Box 2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4" name="Text Box 2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5" name="Text Box 2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6" name="Text Box 2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7" name="Text Box 2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8" name="Text Box 2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39" name="Text Box 2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0" name="Text Box 2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1" name="Text Box 2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2" name="Text Box 2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3" name="Text Box 2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4" name="Text Box 2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5" name="Text Box 2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6" name="Text Box 2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7" name="Text Box 2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8" name="Text Box 2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49" name="Text Box 2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0" name="Text Box 2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1" name="Text Box 2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2" name="Text Box 2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3" name="Text Box 2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4" name="Text Box 2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5" name="Text Box 2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6" name="Text Box 2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7" name="Text Box 2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8" name="Text Box 2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59" name="Text Box 2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0" name="Text Box 2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1" name="Text Box 2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2" name="Text Box 2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3" name="Text Box 2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4" name="Text Box 2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5" name="Text Box 2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6" name="Text Box 2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7" name="Text Box 2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8" name="Text Box 2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69" name="Text Box 2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0" name="Text Box 2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1" name="Text Box 2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2" name="Text Box 2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3" name="Text Box 2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4" name="Text Box 2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5" name="Text Box 2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6" name="Text Box 2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7" name="Text Box 2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8" name="Text Box 2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79" name="Text Box 2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0" name="Text Box 2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1" name="Text Box 2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2" name="Text Box 2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3" name="Text Box 2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4" name="Text Box 2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5" name="Text Box 3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6" name="Text Box 3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7" name="Text Box 3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8" name="Text Box 3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89" name="Text Box 3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0" name="Text Box 3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1" name="Text Box 3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2" name="Text Box 3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3" name="Text Box 3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4" name="Text Box 3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5" name="Text Box 3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6" name="Text Box 3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7" name="Text Box 3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8" name="Text Box 3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399" name="Text Box 3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0" name="Text Box 3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1" name="Text Box 3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2" name="Text Box 3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3" name="Text Box 3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4" name="Text Box 3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5" name="Text Box 3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6" name="Text Box 3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7" name="Text Box 3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8" name="Text Box 3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09" name="Text Box 3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0" name="Text Box 3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1" name="Text Box 3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2" name="Text Box 3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3" name="Text Box 3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4" name="Text Box 3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5" name="Text Box 3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6" name="Text Box 3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7" name="Text Box 3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8" name="Text Box 3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19" name="Text Box 3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0" name="Text Box 3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1" name="Text Box 3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2" name="Text Box 3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3" name="Text Box 3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4" name="Text Box 3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5" name="Text Box 3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6" name="Text Box 3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7" name="Text Box 3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8" name="Text Box 3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29" name="Text Box 3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0" name="Text Box 3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1" name="Text Box 3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2" name="Text Box 3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3" name="Text Box 3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4" name="Text Box 3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5" name="Text Box 3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6" name="Text Box 3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7" name="Text Box 3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8" name="Text Box 3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39" name="Text Box 3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0" name="Text Box 3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1" name="Text Box 3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2" name="Text Box 3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3" name="Text Box 3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4" name="Text Box 3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5" name="Text Box 3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6" name="Text Box 3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7" name="Text Box 3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8" name="Text Box 3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49" name="Text Box 3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0" name="Text Box 3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1" name="Text Box 3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2" name="Text Box 3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3" name="Text Box 3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4" name="Text Box 3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5" name="Text Box 3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6" name="Text Box 3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7" name="Text Box 3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8" name="Text Box 3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59" name="Text Box 3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0" name="Text Box 3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1" name="Text Box 3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2" name="Text Box 3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3" name="Text Box 3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4" name="Text Box 3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5" name="Text Box 3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6" name="Text Box 3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7" name="Text Box 3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8" name="Text Box 3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69" name="Text Box 3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0" name="Text Box 3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1" name="Text Box 3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2" name="Text Box 3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3" name="Text Box 3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4" name="Text Box 3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5" name="Text Box 3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6" name="Text Box 3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7" name="Text Box 3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8" name="Text Box 3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79" name="Text Box 3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0" name="Text Box 3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1" name="Text Box 3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2" name="Text Box 3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3" name="Text Box 3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4" name="Text Box 3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5" name="Text Box 4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6" name="Text Box 4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7" name="Text Box 4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8" name="Text Box 4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89" name="Text Box 4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0" name="Text Box 4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1" name="Text Box 4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2" name="Text Box 4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3" name="Text Box 4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4" name="Text Box 4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5" name="Text Box 4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6" name="Text Box 4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7" name="Text Box 4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8" name="Text Box 4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499" name="Text Box 4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0" name="Text Box 4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1" name="Text Box 4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2" name="Text Box 4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3" name="Text Box 4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4" name="Text Box 4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5" name="Text Box 4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6" name="Text Box 4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7" name="Text Box 4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8" name="Text Box 4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09" name="Text Box 4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0" name="Text Box 4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1" name="Text Box 4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2" name="Text Box 4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3" name="Text Box 4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4" name="Text Box 4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5" name="Text Box 4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6" name="Text Box 4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7" name="Text Box 4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8" name="Text Box 4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19" name="Text Box 4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0" name="Text Box 4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1" name="Text Box 4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2" name="Text Box 4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3" name="Text Box 4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4" name="Text Box 4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5" name="Text Box 4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6" name="Text Box 4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7" name="Text Box 4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8" name="Text Box 4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29" name="Text Box 4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0" name="Text Box 4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1" name="Text Box 4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2" name="Text Box 4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3" name="Text Box 4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4" name="Text Box 4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5" name="Text Box 4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6" name="Text Box 4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7" name="Text Box 4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8" name="Text Box 4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39" name="Text Box 4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0" name="Text Box 4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1" name="Text Box 4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2" name="Text Box 4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3" name="Text Box 4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4" name="Text Box 4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5" name="Text Box 4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6" name="Text Box 4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7" name="Text Box 4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8" name="Text Box 4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49" name="Text Box 4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0" name="Text Box 4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1" name="Text Box 4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2" name="Text Box 4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3" name="Text Box 4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4" name="Text Box 4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5" name="Text Box 4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6" name="Text Box 4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7" name="Text Box 4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8" name="Text Box 4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59" name="Text Box 4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0" name="Text Box 4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1" name="Text Box 4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2" name="Text Box 4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3" name="Text Box 4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4" name="Text Box 4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5" name="Text Box 4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6" name="Text Box 4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7" name="Text Box 4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8" name="Text Box 4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69" name="Text Box 4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0" name="Text Box 4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1" name="Text Box 4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2" name="Text Box 4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3" name="Text Box 4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4" name="Text Box 4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5" name="Text Box 4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6" name="Text Box 4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7" name="Text Box 4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8" name="Text Box 4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79" name="Text Box 4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0" name="Text Box 4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1" name="Text Box 4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2" name="Text Box 4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3" name="Text Box 4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4" name="Text Box 4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5" name="Text Box 5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6" name="Text Box 5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7" name="Text Box 5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8" name="Text Box 5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89" name="Text Box 5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0" name="Text Box 5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1" name="Text Box 5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2" name="Text Box 5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3" name="Text Box 5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4" name="Text Box 5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5" name="Text Box 5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6" name="Text Box 5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7" name="Text Box 5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8" name="Text Box 5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599" name="Text Box 5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0" name="Text Box 5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1" name="Text Box 5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2" name="Text Box 5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3" name="Text Box 5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4" name="Text Box 5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5" name="Text Box 5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6" name="Text Box 5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7" name="Text Box 5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8" name="Text Box 5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09" name="Text Box 5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0" name="Text Box 5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1" name="Text Box 5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2" name="Text Box 5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3" name="Text Box 5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4" name="Text Box 5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5" name="Text Box 5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6" name="Text Box 5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7" name="Text Box 5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8" name="Text Box 5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19" name="Text Box 5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0" name="Text Box 5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1" name="Text Box 5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2" name="Text Box 5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3" name="Text Box 5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4" name="Text Box 5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5" name="Text Box 5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6" name="Text Box 5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7" name="Text Box 5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8" name="Text Box 5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29" name="Text Box 5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0" name="Text Box 5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1" name="Text Box 5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2" name="Text Box 5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3" name="Text Box 5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4" name="Text Box 5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5" name="Text Box 5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6" name="Text Box 5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7" name="Text Box 5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8" name="Text Box 5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39" name="Text Box 5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0" name="Text Box 5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1" name="Text Box 5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2" name="Text Box 5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3" name="Text Box 5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4" name="Text Box 5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5" name="Text Box 5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6" name="Text Box 5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7" name="Text Box 5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8" name="Text Box 5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49" name="Text Box 5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0" name="Text Box 5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1" name="Text Box 5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2" name="Text Box 5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3" name="Text Box 5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4" name="Text Box 5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5" name="Text Box 5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6" name="Text Box 5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7" name="Text Box 5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8" name="Text Box 5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59" name="Text Box 5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0" name="Text Box 5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1" name="Text Box 5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2" name="Text Box 5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3" name="Text Box 5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4" name="Text Box 5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5" name="Text Box 5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6" name="Text Box 5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7" name="Text Box 5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8" name="Text Box 5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69" name="Text Box 5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0" name="Text Box 5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1" name="Text Box 5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2" name="Text Box 5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3" name="Text Box 5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4" name="Text Box 5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5" name="Text Box 5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6" name="Text Box 5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7" name="Text Box 5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8" name="Text Box 5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79" name="Text Box 5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0" name="Text Box 5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1" name="Text Box 5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2" name="Text Box 5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3" name="Text Box 5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4" name="Text Box 5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5" name="Text Box 6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6" name="Text Box 6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7" name="Text Box 6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8" name="Text Box 6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89" name="Text Box 6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0" name="Text Box 6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1" name="Text Box 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2" name="Text Box 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3" name="Text Box 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4" name="Text Box 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5" name="Text Box 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6" name="Text Box 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7" name="Text Box 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8" name="Text Box 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699" name="Text Box 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0" name="Text Box 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1" name="Text Box 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2" name="Text Box 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3" name="Text Box 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4" name="Text Box 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5" name="Text Box 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6" name="Text Box 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7" name="Text Box 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8" name="Text Box 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09" name="Text Box 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0" name="Text Box 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1" name="Text Box 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2" name="Text Box 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3" name="Text Box 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4" name="Text Box 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5" name="Text Box 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6" name="Text Box 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7" name="Text Box 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8" name="Text Box 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19" name="Text Box 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0" name="Text Box 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1" name="Text Box 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2" name="Text Box 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3" name="Text Box 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4" name="Text Box 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5" name="Text Box 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6" name="Text Box 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7" name="Text Box 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8" name="Text Box 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29" name="Text Box 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0" name="Text Box 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1" name="Text Box 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2" name="Text Box 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3" name="Text Box 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4" name="Text Box 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5" name="Text Box 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6" name="Text Box 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7" name="Text Box 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8" name="Text Box 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39" name="Text Box 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0" name="Text Box 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1" name="Text Box 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2" name="Text Box 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3" name="Text Box 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4" name="Text Box 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5" name="Text Box 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6" name="Text Box 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7" name="Text Box 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8" name="Text Box 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49" name="Text Box 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0" name="Text Box 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1" name="Text Box 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2" name="Text Box 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3" name="Text Box 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4" name="Text Box 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5" name="Text Box 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6" name="Text Box 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7" name="Text Box 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8" name="Text Box 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59" name="Text Box 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0" name="Text Box 1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1" name="Text Box 1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2" name="Text Box 1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3" name="Text Box 1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4" name="Text Box 1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5" name="Text Box 1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6" name="Text Box 1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7" name="Text Box 1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8" name="Text Box 1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69" name="Text Box 1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0" name="Text Box 1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1" name="Text Box 1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2" name="Text Box 1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3" name="Text Box 1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4" name="Text Box 1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5" name="Text Box 1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6" name="Text Box 1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7" name="Text Box 1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8" name="Text Box 1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79" name="Text Box 1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0" name="Text Box 1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1" name="Text Box 1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2" name="Text Box 1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3" name="Text Box 1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4" name="Text Box 1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5" name="Text Box 1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6" name="Text Box 1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7" name="Text Box 1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8" name="Text Box 1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89" name="Text Box 1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0" name="Text Box 1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1" name="Text Box 1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2" name="Text Box 1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3" name="Text Box 1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4" name="Text Box 1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5" name="Text Box 1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6" name="Text Box 1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7" name="Text Box 1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8" name="Text Box 1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799" name="Text Box 1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0" name="Text Box 1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1" name="Text Box 1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2" name="Text Box 1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3" name="Text Box 1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4" name="Text Box 1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5" name="Text Box 1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6" name="Text Box 1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7" name="Text Box 1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8" name="Text Box 1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09" name="Text Box 1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0" name="Text Box 1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1" name="Text Box 1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2" name="Text Box 1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3" name="Text Box 1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4" name="Text Box 1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5" name="Text Box 1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6" name="Text Box 1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7" name="Text Box 1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8" name="Text Box 1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19" name="Text Box 1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0" name="Text Box 1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1" name="Text Box 1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2" name="Text Box 1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3" name="Text Box 1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4" name="Text Box 1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5" name="Text Box 1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6" name="Text Box 1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7" name="Text Box 1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8" name="Text Box 1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29" name="Text Box 1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0" name="Text Box 1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1" name="Text Box 1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2" name="Text Box 1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3" name="Text Box 1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4" name="Text Box 1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5" name="Text Box 1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6" name="Text Box 1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7" name="Text Box 1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8" name="Text Box 1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39" name="Text Box 1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0" name="Text Box 1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1" name="Text Box 1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2" name="Text Box 1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3" name="Text Box 1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4" name="Text Box 1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5" name="Text Box 1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6" name="Text Box 1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7" name="Text Box 1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8" name="Text Box 1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49" name="Text Box 1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0" name="Text Box 1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1" name="Text Box 1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2" name="Text Box 1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3" name="Text Box 1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4" name="Text Box 1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5" name="Text Box 1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6" name="Text Box 1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7" name="Text Box 1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8" name="Text Box 1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59" name="Text Box 1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0" name="Text Box 2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1" name="Text Box 2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2" name="Text Box 2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3" name="Text Box 2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4" name="Text Box 2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5" name="Text Box 2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6" name="Text Box 2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7" name="Text Box 2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8" name="Text Box 2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69" name="Text Box 2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0" name="Text Box 2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1" name="Text Box 2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2" name="Text Box 2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3" name="Text Box 2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4" name="Text Box 2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5" name="Text Box 2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6" name="Text Box 2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7" name="Text Box 2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8" name="Text Box 2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79" name="Text Box 2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0" name="Text Box 2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1" name="Text Box 2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2" name="Text Box 2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3" name="Text Box 2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4" name="Text Box 2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5" name="Text Box 2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6" name="Text Box 2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7" name="Text Box 2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8" name="Text Box 2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89" name="Text Box 2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0" name="Text Box 2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1" name="Text Box 2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2" name="Text Box 2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3" name="Text Box 2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4" name="Text Box 2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5" name="Text Box 2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6" name="Text Box 2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7" name="Text Box 2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8" name="Text Box 2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899" name="Text Box 2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0" name="Text Box 2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1" name="Text Box 2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2" name="Text Box 2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3" name="Text Box 2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4" name="Text Box 2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5" name="Text Box 2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6" name="Text Box 2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7" name="Text Box 2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8" name="Text Box 2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09" name="Text Box 2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0" name="Text Box 2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1" name="Text Box 2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2" name="Text Box 2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3" name="Text Box 2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4" name="Text Box 2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5" name="Text Box 2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6" name="Text Box 2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7" name="Text Box 2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8" name="Text Box 2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19" name="Text Box 2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0" name="Text Box 2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1" name="Text Box 2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2" name="Text Box 2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3" name="Text Box 2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4" name="Text Box 2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5" name="Text Box 2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6" name="Text Box 2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7" name="Text Box 2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8" name="Text Box 2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29" name="Text Box 2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0" name="Text Box 2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1" name="Text Box 2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2" name="Text Box 2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3" name="Text Box 2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4" name="Text Box 2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5" name="Text Box 2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6" name="Text Box 2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7" name="Text Box 2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8" name="Text Box 2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39" name="Text Box 2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0" name="Text Box 2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1" name="Text Box 2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2" name="Text Box 2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3" name="Text Box 2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4" name="Text Box 2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5" name="Text Box 2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6" name="Text Box 2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7" name="Text Box 2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8" name="Text Box 2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49" name="Text Box 2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0" name="Text Box 2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1" name="Text Box 2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2" name="Text Box 2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3" name="Text Box 2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4" name="Text Box 2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5" name="Text Box 2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6" name="Text Box 2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7" name="Text Box 2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8" name="Text Box 2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59" name="Text Box 2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0" name="Text Box 3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1" name="Text Box 3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2" name="Text Box 3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3" name="Text Box 3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4" name="Text Box 3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5" name="Text Box 3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6" name="Text Box 3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7" name="Text Box 3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8" name="Text Box 3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69" name="Text Box 3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0" name="Text Box 3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1" name="Text Box 3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2" name="Text Box 3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3" name="Text Box 3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4" name="Text Box 3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5" name="Text Box 3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6" name="Text Box 3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7" name="Text Box 3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8" name="Text Box 3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79" name="Text Box 3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0" name="Text Box 3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1" name="Text Box 3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2" name="Text Box 3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3" name="Text Box 3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4" name="Text Box 3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5" name="Text Box 3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6" name="Text Box 3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7" name="Text Box 3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8" name="Text Box 3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89" name="Text Box 3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0" name="Text Box 3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1" name="Text Box 3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2" name="Text Box 3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3" name="Text Box 3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4" name="Text Box 3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5" name="Text Box 3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6" name="Text Box 3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7" name="Text Box 3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8" name="Text Box 3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4999" name="Text Box 3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0" name="Text Box 3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1" name="Text Box 3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2" name="Text Box 3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3" name="Text Box 3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4" name="Text Box 3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5" name="Text Box 3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6" name="Text Box 3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7" name="Text Box 3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8" name="Text Box 3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09" name="Text Box 3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0" name="Text Box 3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1" name="Text Box 3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2" name="Text Box 3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3" name="Text Box 3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4" name="Text Box 3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5" name="Text Box 3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6" name="Text Box 3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7" name="Text Box 3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8" name="Text Box 3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19" name="Text Box 3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0" name="Text Box 3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1" name="Text Box 3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2" name="Text Box 3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3" name="Text Box 3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4" name="Text Box 3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5" name="Text Box 3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6" name="Text Box 3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7" name="Text Box 3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8" name="Text Box 3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29" name="Text Box 3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0" name="Text Box 3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1" name="Text Box 3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2" name="Text Box 3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3" name="Text Box 3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4" name="Text Box 3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5" name="Text Box 3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6" name="Text Box 3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7" name="Text Box 3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8" name="Text Box 3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39" name="Text Box 3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0" name="Text Box 3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1" name="Text Box 3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2" name="Text Box 3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3" name="Text Box 3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4" name="Text Box 3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5" name="Text Box 3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6" name="Text Box 3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7" name="Text Box 3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8" name="Text Box 3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49" name="Text Box 3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0" name="Text Box 3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1" name="Text Box 3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2" name="Text Box 3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3" name="Text Box 3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4" name="Text Box 3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5" name="Text Box 3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6" name="Text Box 3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7" name="Text Box 3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8" name="Text Box 3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59" name="Text Box 3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0" name="Text Box 4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1" name="Text Box 4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2" name="Text Box 4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3" name="Text Box 4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4" name="Text Box 4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5" name="Text Box 4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6" name="Text Box 4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7" name="Text Box 4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8" name="Text Box 4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69" name="Text Box 4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0" name="Text Box 4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1" name="Text Box 4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2" name="Text Box 4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3" name="Text Box 4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4" name="Text Box 4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5" name="Text Box 4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6" name="Text Box 4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7" name="Text Box 4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8" name="Text Box 4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79" name="Text Box 4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0" name="Text Box 4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1" name="Text Box 4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2" name="Text Box 4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3" name="Text Box 4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4" name="Text Box 4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5" name="Text Box 4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6" name="Text Box 4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7" name="Text Box 4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8" name="Text Box 4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89" name="Text Box 4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0" name="Text Box 4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1" name="Text Box 4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2" name="Text Box 4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3" name="Text Box 4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4" name="Text Box 4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5" name="Text Box 4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6" name="Text Box 4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7" name="Text Box 4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8" name="Text Box 4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099" name="Text Box 4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0" name="Text Box 4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1" name="Text Box 4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2" name="Text Box 4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3" name="Text Box 4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4" name="Text Box 4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5" name="Text Box 4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6" name="Text Box 4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7" name="Text Box 4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8" name="Text Box 4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09" name="Text Box 4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0" name="Text Box 4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1" name="Text Box 4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2" name="Text Box 4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3" name="Text Box 4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4" name="Text Box 4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5" name="Text Box 4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6" name="Text Box 4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7" name="Text Box 4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8" name="Text Box 4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19" name="Text Box 4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0" name="Text Box 4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1" name="Text Box 4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2" name="Text Box 4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3" name="Text Box 4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4" name="Text Box 4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5" name="Text Box 4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6" name="Text Box 4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7" name="Text Box 4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8" name="Text Box 4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29" name="Text Box 4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0" name="Text Box 4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1" name="Text Box 4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2" name="Text Box 4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3" name="Text Box 4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4" name="Text Box 4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5" name="Text Box 4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6" name="Text Box 4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7" name="Text Box 4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8" name="Text Box 4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39" name="Text Box 4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0" name="Text Box 4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1" name="Text Box 4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2" name="Text Box 4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3" name="Text Box 4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4" name="Text Box 4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5" name="Text Box 4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6" name="Text Box 4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7" name="Text Box 4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8" name="Text Box 4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49" name="Text Box 4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0" name="Text Box 4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1" name="Text Box 4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2" name="Text Box 4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3" name="Text Box 4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4" name="Text Box 4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5" name="Text Box 4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6" name="Text Box 4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7" name="Text Box 4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8" name="Text Box 4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59" name="Text Box 4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0" name="Text Box 5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1" name="Text Box 5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2" name="Text Box 5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3" name="Text Box 5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4" name="Text Box 5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5" name="Text Box 5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6" name="Text Box 50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7" name="Text Box 50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8" name="Text Box 50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69" name="Text Box 50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0" name="Text Box 51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1" name="Text Box 51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2" name="Text Box 51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3" name="Text Box 51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4" name="Text Box 51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5" name="Text Box 51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6" name="Text Box 51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7" name="Text Box 51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8" name="Text Box 51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79" name="Text Box 51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0" name="Text Box 52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1" name="Text Box 52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2" name="Text Box 52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3" name="Text Box 52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4" name="Text Box 52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5" name="Text Box 52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6" name="Text Box 52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7" name="Text Box 52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8" name="Text Box 52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89" name="Text Box 52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0" name="Text Box 53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1" name="Text Box 53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2" name="Text Box 53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3" name="Text Box 53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4" name="Text Box 53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5" name="Text Box 53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6" name="Text Box 53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7" name="Text Box 53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8" name="Text Box 53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199" name="Text Box 53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0" name="Text Box 54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1" name="Text Box 54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2" name="Text Box 54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3" name="Text Box 54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4" name="Text Box 54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5" name="Text Box 54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6" name="Text Box 54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7" name="Text Box 54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8" name="Text Box 54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09" name="Text Box 54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0" name="Text Box 55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1" name="Text Box 55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2" name="Text Box 55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3" name="Text Box 55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4" name="Text Box 55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5" name="Text Box 55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6" name="Text Box 55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7" name="Text Box 55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8" name="Text Box 55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19" name="Text Box 55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0" name="Text Box 56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1" name="Text Box 56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2" name="Text Box 56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3" name="Text Box 56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4" name="Text Box 56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5" name="Text Box 56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6" name="Text Box 56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7" name="Text Box 56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8" name="Text Box 56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29" name="Text Box 56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0" name="Text Box 57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1" name="Text Box 57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2" name="Text Box 57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3" name="Text Box 57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4" name="Text Box 57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5" name="Text Box 57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6" name="Text Box 57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7" name="Text Box 57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8" name="Text Box 57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39" name="Text Box 57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0" name="Text Box 58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1" name="Text Box 58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2" name="Text Box 58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3" name="Text Box 58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4" name="Text Box 58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5" name="Text Box 58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6" name="Text Box 58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7" name="Text Box 58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8" name="Text Box 58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49" name="Text Box 58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0" name="Text Box 59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1" name="Text Box 59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2" name="Text Box 59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3" name="Text Box 59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4" name="Text Box 59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5" name="Text Box 59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6" name="Text Box 596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7" name="Text Box 597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8" name="Text Box 598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59" name="Text Box 599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60" name="Text Box 600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61" name="Text Box 601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62" name="Text Box 602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63" name="Text Box 603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64" name="Text Box 604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78106</xdr:rowOff>
    </xdr:to>
    <xdr:sp macro="" textlink="">
      <xdr:nvSpPr>
        <xdr:cNvPr id="5265" name="Text Box 605"/>
        <xdr:cNvSpPr txBox="1">
          <a:spLocks noChangeArrowheads="1"/>
        </xdr:cNvSpPr>
      </xdr:nvSpPr>
      <xdr:spPr>
        <a:xfrm>
          <a:off x="6877050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66" name="Text Box 3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67" name="Text Box 3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68" name="Text Box 3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69" name="Text Box 3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0" name="Text Box 3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1" name="Text Box 3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2" name="Text Box 3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3" name="Text Box 3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4" name="Text Box 3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5" name="Text Box 4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6" name="Text Box 4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7" name="Text Box 4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8" name="Text Box 4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79" name="Text Box 4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0" name="Text Box 4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1" name="Text Box 4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2" name="Text Box 4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3" name="Text Box 4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4" name="Text Box 4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5" name="Text Box 5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6" name="Text Box 5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7" name="Text Box 5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8" name="Text Box 5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89" name="Text Box 5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0" name="Text Box 5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1" name="Text Box 5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2" name="Text Box 5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3" name="Text Box 5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4" name="Text Box 5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5" name="Text Box 6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6" name="Text Box 6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7" name="Text Box 6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8" name="Text Box 6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299" name="Text Box 6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0" name="Text Box 6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1" name="Text Box 6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2" name="Text Box 6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3" name="Text Box 6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4" name="Text Box 6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5" name="Text Box 7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6" name="Text Box 7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7" name="Text Box 7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8" name="Text Box 7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09" name="Text Box 7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0" name="Text Box 7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1" name="Text Box 7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2" name="Text Box 7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3" name="Text Box 7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4" name="Text Box 7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5" name="Text Box 8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6" name="Text Box 8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7" name="Text Box 8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8" name="Text Box 8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19" name="Text Box 8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0" name="Text Box 8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1" name="Text Box 8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2" name="Text Box 8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3" name="Text Box 8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4" name="Text Box 8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5" name="Text Box 9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6" name="Text Box 9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7" name="Text Box 9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8" name="Text Box 9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29" name="Text Box 9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0" name="Text Box 9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1" name="Text Box 9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2" name="Text Box 9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3" name="Text Box 9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4" name="Text Box 9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5" name="Text Box 10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6" name="Text Box 10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7" name="Text Box 10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8" name="Text Box 10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39" name="Text Box 10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0" name="Text Box 10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1" name="Text Box 10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2" name="Text Box 10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3" name="Text Box 10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4" name="Text Box 10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5" name="Text Box 11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6" name="Text Box 11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7" name="Text Box 11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8" name="Text Box 11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49" name="Text Box 11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0" name="Text Box 11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1" name="Text Box 11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2" name="Text Box 11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3" name="Text Box 11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4" name="Text Box 11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5" name="Text Box 12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6" name="Text Box 12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7" name="Text Box 12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8" name="Text Box 12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59" name="Text Box 12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0" name="Text Box 12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1" name="Text Box 12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2" name="Text Box 12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3" name="Text Box 12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4" name="Text Box 12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5" name="Text Box 13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6" name="Text Box 13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7" name="Text Box 13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8" name="Text Box 13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69" name="Text Box 13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0" name="Text Box 13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1" name="Text Box 13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2" name="Text Box 13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3" name="Text Box 13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4" name="Text Box 13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5" name="Text Box 14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6" name="Text Box 14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7" name="Text Box 14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8" name="Text Box 14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79" name="Text Box 14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0" name="Text Box 14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1" name="Text Box 14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2" name="Text Box 14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3" name="Text Box 14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4" name="Text Box 14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5" name="Text Box 15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6" name="Text Box 15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7" name="Text Box 15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8" name="Text Box 15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89" name="Text Box 15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0" name="Text Box 15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1" name="Text Box 15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2" name="Text Box 15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3" name="Text Box 15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4" name="Text Box 15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5" name="Text Box 16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6" name="Text Box 16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7" name="Text Box 16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8" name="Text Box 16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399" name="Text Box 16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0" name="Text Box 16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1" name="Text Box 16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2" name="Text Box 16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3" name="Text Box 16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4" name="Text Box 16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5" name="Text Box 17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6" name="Text Box 17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7" name="Text Box 17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8" name="Text Box 17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09" name="Text Box 17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0" name="Text Box 17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1" name="Text Box 17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2" name="Text Box 17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3" name="Text Box 17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4" name="Text Box 17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5" name="Text Box 18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6" name="Text Box 18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7" name="Text Box 18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8" name="Text Box 18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19" name="Text Box 18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0" name="Text Box 18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1" name="Text Box 18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2" name="Text Box 18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3" name="Text Box 18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4" name="Text Box 18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5" name="Text Box 19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6" name="Text Box 19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7" name="Text Box 19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8" name="Text Box 19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29" name="Text Box 19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0" name="Text Box 19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1" name="Text Box 19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2" name="Text Box 19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3" name="Text Box 19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4" name="Text Box 19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5" name="Text Box 20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6" name="Text Box 20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7" name="Text Box 20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8" name="Text Box 20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39" name="Text Box 20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0" name="Text Box 20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1" name="Text Box 20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2" name="Text Box 20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3" name="Text Box 20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4" name="Text Box 20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5" name="Text Box 21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6" name="Text Box 21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7" name="Text Box 21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8" name="Text Box 21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49" name="Text Box 21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0" name="Text Box 21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1" name="Text Box 21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2" name="Text Box 21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3" name="Text Box 21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4" name="Text Box 21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5" name="Text Box 22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6" name="Text Box 22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7" name="Text Box 22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8" name="Text Box 22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59" name="Text Box 22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0" name="Text Box 22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1" name="Text Box 22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2" name="Text Box 22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3" name="Text Box 22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4" name="Text Box 22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5" name="Text Box 23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6" name="Text Box 23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7" name="Text Box 23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8" name="Text Box 23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69" name="Text Box 23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0" name="Text Box 23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1" name="Text Box 23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2" name="Text Box 23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3" name="Text Box 23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4" name="Text Box 23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5" name="Text Box 24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6" name="Text Box 24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7" name="Text Box 24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8" name="Text Box 24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79" name="Text Box 24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0" name="Text Box 24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1" name="Text Box 24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2" name="Text Box 24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3" name="Text Box 24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4" name="Text Box 24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5" name="Text Box 25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6" name="Text Box 25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7" name="Text Box 25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8" name="Text Box 25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89" name="Text Box 25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0" name="Text Box 25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1" name="Text Box 25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2" name="Text Box 25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3" name="Text Box 25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4" name="Text Box 25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5" name="Text Box 26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6" name="Text Box 26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7" name="Text Box 26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8" name="Text Box 26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499" name="Text Box 26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0" name="Text Box 26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1" name="Text Box 26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2" name="Text Box 26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3" name="Text Box 26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4" name="Text Box 26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5" name="Text Box 27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6" name="Text Box 27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7" name="Text Box 27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8" name="Text Box 27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09" name="Text Box 27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0" name="Text Box 27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1" name="Text Box 27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2" name="Text Box 27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3" name="Text Box 27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4" name="Text Box 27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5" name="Text Box 28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6" name="Text Box 28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7" name="Text Box 28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8" name="Text Box 28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19" name="Text Box 28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0" name="Text Box 28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1" name="Text Box 28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2" name="Text Box 28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3" name="Text Box 28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4" name="Text Box 28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5" name="Text Box 29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6" name="Text Box 29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7" name="Text Box 29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8" name="Text Box 29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29" name="Text Box 29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0" name="Text Box 29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1" name="Text Box 29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2" name="Text Box 29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3" name="Text Box 29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4" name="Text Box 29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5" name="Text Box 30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6" name="Text Box 30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7" name="Text Box 30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8" name="Text Box 30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39" name="Text Box 30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0" name="Text Box 30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1" name="Text Box 30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2" name="Text Box 30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3" name="Text Box 30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4" name="Text Box 30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5" name="Text Box 31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6" name="Text Box 31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7" name="Text Box 31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8" name="Text Box 31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49" name="Text Box 31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0" name="Text Box 31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1" name="Text Box 31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2" name="Text Box 31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3" name="Text Box 31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4" name="Text Box 31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5" name="Text Box 32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6" name="Text Box 32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7" name="Text Box 32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8" name="Text Box 32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59" name="Text Box 32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0" name="Text Box 32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1" name="Text Box 32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2" name="Text Box 32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3" name="Text Box 32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4" name="Text Box 32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5" name="Text Box 33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6" name="Text Box 33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7" name="Text Box 33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8" name="Text Box 33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69" name="Text Box 33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0" name="Text Box 33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1" name="Text Box 33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2" name="Text Box 33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3" name="Text Box 33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4" name="Text Box 33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5" name="Text Box 34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6" name="Text Box 34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7" name="Text Box 34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8" name="Text Box 34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79" name="Text Box 34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0" name="Text Box 34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1" name="Text Box 34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2" name="Text Box 34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3" name="Text Box 34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4" name="Text Box 34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5" name="Text Box 35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6" name="Text Box 35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7" name="Text Box 35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8" name="Text Box 35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89" name="Text Box 35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0" name="Text Box 35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1" name="Text Box 35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2" name="Text Box 35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3" name="Text Box 35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4" name="Text Box 35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5" name="Text Box 36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6" name="Text Box 36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7" name="Text Box 36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8" name="Text Box 36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599" name="Text Box 36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0" name="Text Box 36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1" name="Text Box 36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2" name="Text Box 36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3" name="Text Box 36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4" name="Text Box 36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5" name="Text Box 37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6" name="Text Box 37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7" name="Text Box 37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8" name="Text Box 37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09" name="Text Box 37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0" name="Text Box 37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1" name="Text Box 37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2" name="Text Box 37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3" name="Text Box 37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4" name="Text Box 37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5" name="Text Box 38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6" name="Text Box 38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7" name="Text Box 38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8" name="Text Box 38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19" name="Text Box 38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0" name="Text Box 38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1" name="Text Box 38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2" name="Text Box 38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3" name="Text Box 38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4" name="Text Box 38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5" name="Text Box 39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6" name="Text Box 39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7" name="Text Box 39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8" name="Text Box 39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29" name="Text Box 39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0" name="Text Box 39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1" name="Text Box 39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2" name="Text Box 39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3" name="Text Box 39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4" name="Text Box 39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5" name="Text Box 40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6" name="Text Box 40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7" name="Text Box 40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8" name="Text Box 40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39" name="Text Box 40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0" name="Text Box 40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1" name="Text Box 40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2" name="Text Box 40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3" name="Text Box 40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4" name="Text Box 40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5" name="Text Box 41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6" name="Text Box 41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7" name="Text Box 41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8" name="Text Box 41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49" name="Text Box 41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0" name="Text Box 41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1" name="Text Box 41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2" name="Text Box 41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3" name="Text Box 41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4" name="Text Box 41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5" name="Text Box 42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6" name="Text Box 42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7" name="Text Box 42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8" name="Text Box 42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59" name="Text Box 42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0" name="Text Box 42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1" name="Text Box 42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2" name="Text Box 42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3" name="Text Box 42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4" name="Text Box 42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5" name="Text Box 43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6" name="Text Box 43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7" name="Text Box 43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8" name="Text Box 43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69" name="Text Box 43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0" name="Text Box 43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1" name="Text Box 43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2" name="Text Box 43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3" name="Text Box 43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4" name="Text Box 43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5" name="Text Box 44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6" name="Text Box 44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7" name="Text Box 44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8" name="Text Box 44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79" name="Text Box 44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0" name="Text Box 44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1" name="Text Box 44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2" name="Text Box 44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3" name="Text Box 44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4" name="Text Box 44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5" name="Text Box 45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6" name="Text Box 45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7" name="Text Box 45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8" name="Text Box 45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89" name="Text Box 45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0" name="Text Box 45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1" name="Text Box 45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2" name="Text Box 45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3" name="Text Box 45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4" name="Text Box 45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5" name="Text Box 46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6" name="Text Box 46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7" name="Text Box 46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8" name="Text Box 46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699" name="Text Box 46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0" name="Text Box 46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1" name="Text Box 46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2" name="Text Box 46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3" name="Text Box 46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4" name="Text Box 46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5" name="Text Box 47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6" name="Text Box 47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7" name="Text Box 47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8" name="Text Box 47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09" name="Text Box 47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0" name="Text Box 47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1" name="Text Box 47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2" name="Text Box 47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3" name="Text Box 47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4" name="Text Box 47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5" name="Text Box 48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6" name="Text Box 48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7" name="Text Box 48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8" name="Text Box 48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19" name="Text Box 48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0" name="Text Box 48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1" name="Text Box 48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2" name="Text Box 48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3" name="Text Box 48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4" name="Text Box 48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5" name="Text Box 49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6" name="Text Box 49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7" name="Text Box 49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8" name="Text Box 49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29" name="Text Box 49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0" name="Text Box 49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1" name="Text Box 49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2" name="Text Box 49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3" name="Text Box 49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4" name="Text Box 49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5" name="Text Box 50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6" name="Text Box 50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7" name="Text Box 50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8" name="Text Box 50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39" name="Text Box 50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0" name="Text Box 50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1" name="Text Box 50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2" name="Text Box 50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3" name="Text Box 50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4" name="Text Box 50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5" name="Text Box 51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6" name="Text Box 51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7" name="Text Box 51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8" name="Text Box 51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49" name="Text Box 51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0" name="Text Box 51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1" name="Text Box 51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2" name="Text Box 51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3" name="Text Box 51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4" name="Text Box 51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5" name="Text Box 52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6" name="Text Box 52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7" name="Text Box 52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8" name="Text Box 52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59" name="Text Box 52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0" name="Text Box 52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1" name="Text Box 52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2" name="Text Box 52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3" name="Text Box 52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4" name="Text Box 52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5" name="Text Box 53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6" name="Text Box 53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7" name="Text Box 53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8" name="Text Box 53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69" name="Text Box 53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0" name="Text Box 53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1" name="Text Box 53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2" name="Text Box 53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3" name="Text Box 53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4" name="Text Box 53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5" name="Text Box 54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6" name="Text Box 54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7" name="Text Box 54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8" name="Text Box 54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79" name="Text Box 54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0" name="Text Box 54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1" name="Text Box 54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2" name="Text Box 54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3" name="Text Box 54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4" name="Text Box 54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5" name="Text Box 55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6" name="Text Box 55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7" name="Text Box 55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8" name="Text Box 55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89" name="Text Box 55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0" name="Text Box 55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1" name="Text Box 55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2" name="Text Box 55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3" name="Text Box 55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4" name="Text Box 55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5" name="Text Box 56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6" name="Text Box 56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7" name="Text Box 56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8" name="Text Box 56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799" name="Text Box 56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0" name="Text Box 56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1" name="Text Box 56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2" name="Text Box 56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3" name="Text Box 56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4" name="Text Box 56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5" name="Text Box 57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6" name="Text Box 57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7" name="Text Box 57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8" name="Text Box 57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09" name="Text Box 57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0" name="Text Box 57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1" name="Text Box 57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2" name="Text Box 57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3" name="Text Box 57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4" name="Text Box 57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5" name="Text Box 58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6" name="Text Box 58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7" name="Text Box 58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8" name="Text Box 58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19" name="Text Box 58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0" name="Text Box 58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1" name="Text Box 58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2" name="Text Box 58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3" name="Text Box 58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4" name="Text Box 58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5" name="Text Box 59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6" name="Text Box 59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7" name="Text Box 59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8" name="Text Box 59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29" name="Text Box 59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0" name="Text Box 59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1" name="Text Box 596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2" name="Text Box 597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3" name="Text Box 598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4" name="Text Box 599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5" name="Text Box 600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6" name="Text Box 601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7" name="Text Box 602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8" name="Text Box 603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39" name="Text Box 604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13</xdr:row>
      <xdr:rowOff>0</xdr:rowOff>
    </xdr:from>
    <xdr:to>
      <xdr:col>29</xdr:col>
      <xdr:colOff>104775</xdr:colOff>
      <xdr:row>14</xdr:row>
      <xdr:rowOff>46905</xdr:rowOff>
    </xdr:to>
    <xdr:sp macro="" textlink="">
      <xdr:nvSpPr>
        <xdr:cNvPr id="5840" name="Text Box 605"/>
        <xdr:cNvSpPr txBox="1">
          <a:spLocks noChangeArrowheads="1"/>
        </xdr:cNvSpPr>
      </xdr:nvSpPr>
      <xdr:spPr bwMode="auto">
        <a:xfrm>
          <a:off x="14868525" y="5762625"/>
          <a:ext cx="10477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13</xdr:row>
      <xdr:rowOff>0</xdr:rowOff>
    </xdr:from>
    <xdr:to>
      <xdr:col>12</xdr:col>
      <xdr:colOff>279186</xdr:colOff>
      <xdr:row>17</xdr:row>
      <xdr:rowOff>32976</xdr:rowOff>
    </xdr:to>
    <xdr:sp macro="" textlink="">
      <xdr:nvSpPr>
        <xdr:cNvPr id="5841" name="Text Box 570"/>
        <xdr:cNvSpPr txBox="1">
          <a:spLocks noChangeArrowheads="1"/>
        </xdr:cNvSpPr>
      </xdr:nvSpPr>
      <xdr:spPr bwMode="auto">
        <a:xfrm>
          <a:off x="6981825" y="5762625"/>
          <a:ext cx="726861" cy="756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13</xdr:row>
      <xdr:rowOff>0</xdr:rowOff>
    </xdr:from>
    <xdr:to>
      <xdr:col>12</xdr:col>
      <xdr:colOff>279186</xdr:colOff>
      <xdr:row>17</xdr:row>
      <xdr:rowOff>32976</xdr:rowOff>
    </xdr:to>
    <xdr:sp macro="" textlink="">
      <xdr:nvSpPr>
        <xdr:cNvPr id="5842" name="Text Box 571"/>
        <xdr:cNvSpPr txBox="1">
          <a:spLocks noChangeArrowheads="1"/>
        </xdr:cNvSpPr>
      </xdr:nvSpPr>
      <xdr:spPr bwMode="auto">
        <a:xfrm>
          <a:off x="6981825" y="5762625"/>
          <a:ext cx="726861" cy="756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13</xdr:row>
      <xdr:rowOff>0</xdr:rowOff>
    </xdr:from>
    <xdr:to>
      <xdr:col>12</xdr:col>
      <xdr:colOff>279186</xdr:colOff>
      <xdr:row>17</xdr:row>
      <xdr:rowOff>32976</xdr:rowOff>
    </xdr:to>
    <xdr:sp macro="" textlink="">
      <xdr:nvSpPr>
        <xdr:cNvPr id="5843" name="Text Box 572"/>
        <xdr:cNvSpPr txBox="1">
          <a:spLocks noChangeArrowheads="1"/>
        </xdr:cNvSpPr>
      </xdr:nvSpPr>
      <xdr:spPr bwMode="auto">
        <a:xfrm>
          <a:off x="6981825" y="5762625"/>
          <a:ext cx="726861" cy="756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44" name="Text Box 1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45" name="Text Box 2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46" name="Text Box 3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47" name="Text Box 4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48" name="Text Box 6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49" name="Text Box 7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50" name="Text Box 8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51" name="Text Box 9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52" name="Text Box 10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53" name="Text Box 11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54" name="Text Box 1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55" name="Text Box 1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56" name="Text Box 1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57" name="Text Box 1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58" name="Text Box 1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59" name="Text Box 1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0" name="Text Box 1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1" name="Text Box 1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2" name="Text Box 2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3" name="Text Box 2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4" name="Text Box 2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5" name="Text Box 2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6" name="Text Box 2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7" name="Text Box 2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8" name="Text Box 2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69" name="Text Box 2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0" name="Text Box 2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1" name="Text Box 2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2" name="Text Box 3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3" name="Text Box 3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4" name="Text Box 3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5" name="Text Box 3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6" name="Text Box 3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7" name="Text Box 3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8" name="Text Box 3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79" name="Text Box 3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0" name="Text Box 3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1" name="Text Box 3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2" name="Text Box 4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3" name="Text Box 4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4" name="Text Box 4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5" name="Text Box 4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6" name="Text Box 4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7" name="Text Box 4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8" name="Text Box 4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89" name="Text Box 4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90" name="Text Box 4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91" name="Text Box 4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92" name="Text Box 5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93" name="Text Box 5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94" name="Text Box 5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95" name="Text Box 5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96" name="Text Box 5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897" name="Text Box 5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98" name="Text Box 56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899" name="Text Box 57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900" name="Text Box 58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901" name="Text Box 59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902" name="Text Box 60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903" name="Text Box 61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904" name="Text Box 62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5905" name="Text Box 63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06" name="Text Box 6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07" name="Text Box 6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08" name="Text Box 6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09" name="Text Box 6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0" name="Text Box 6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1" name="Text Box 6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2" name="Text Box 7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3" name="Text Box 7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4" name="Text Box 7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5" name="Text Box 7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6" name="Text Box 7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7" name="Text Box 7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8" name="Text Box 7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19" name="Text Box 7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0" name="Text Box 7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1" name="Text Box 7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2" name="Text Box 8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3" name="Text Box 8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4" name="Text Box 8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5" name="Text Box 8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6" name="Text Box 8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7" name="Text Box 8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8" name="Text Box 8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29" name="Text Box 8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0" name="Text Box 8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1" name="Text Box 8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2" name="Text Box 9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3" name="Text Box 9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4" name="Text Box 9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5" name="Text Box 9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6" name="Text Box 9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7" name="Text Box 9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8" name="Text Box 9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39" name="Text Box 9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0" name="Text Box 9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1" name="Text Box 9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2" name="Text Box 10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3" name="Text Box 10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4" name="Text Box 10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5" name="Text Box 10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6" name="Text Box 10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7" name="Text Box 10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8" name="Text Box 10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49" name="Text Box 10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0" name="Text Box 10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1" name="Text Box 10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2" name="Text Box 11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3" name="Text Box 11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4" name="Text Box 11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5" name="Text Box 11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6" name="Text Box 11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7" name="Text Box 11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8" name="Text Box 11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59" name="Text Box 11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0" name="Text Box 11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1" name="Text Box 11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2" name="Text Box 12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3" name="Text Box 12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4" name="Text Box 12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5" name="Text Box 12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6" name="Text Box 12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7" name="Text Box 12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8" name="Text Box 12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69" name="Text Box 12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0" name="Text Box 12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1" name="Text Box 12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2" name="Text Box 13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3" name="Text Box 13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4" name="Text Box 13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5" name="Text Box 13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6" name="Text Box 13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7" name="Text Box 13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8" name="Text Box 13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79" name="Text Box 13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0" name="Text Box 13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1" name="Text Box 13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2" name="Text Box 14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3" name="Text Box 14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4" name="Text Box 14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5" name="Text Box 14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6" name="Text Box 14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7" name="Text Box 14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8" name="Text Box 14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89" name="Text Box 14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0" name="Text Box 14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1" name="Text Box 14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2" name="Text Box 15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3" name="Text Box 15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4" name="Text Box 15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5" name="Text Box 15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6" name="Text Box 15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7" name="Text Box 15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8" name="Text Box 15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5999" name="Text Box 15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0" name="Text Box 15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1" name="Text Box 15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2" name="Text Box 16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3" name="Text Box 16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4" name="Text Box 16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5" name="Text Box 16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6" name="Text Box 16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7" name="Text Box 16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8" name="Text Box 16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09" name="Text Box 16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0" name="Text Box 16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1" name="Text Box 16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2" name="Text Box 17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3" name="Text Box 17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4" name="Text Box 17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5" name="Text Box 17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6" name="Text Box 17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7" name="Text Box 17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8" name="Text Box 17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19" name="Text Box 17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0" name="Text Box 17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1" name="Text Box 17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2" name="Text Box 18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3" name="Text Box 18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4" name="Text Box 18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5" name="Text Box 18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6" name="Text Box 18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7" name="Text Box 18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8" name="Text Box 18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29" name="Text Box 18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0" name="Text Box 18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1" name="Text Box 18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2" name="Text Box 19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3" name="Text Box 19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4" name="Text Box 19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5" name="Text Box 19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6" name="Text Box 19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7" name="Text Box 19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8" name="Text Box 19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39" name="Text Box 19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0" name="Text Box 19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1" name="Text Box 19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2" name="Text Box 20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3" name="Text Box 20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4" name="Text Box 20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5" name="Text Box 20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6" name="Text Box 20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7" name="Text Box 20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8" name="Text Box 20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49" name="Text Box 20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0" name="Text Box 20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1" name="Text Box 20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2" name="Text Box 21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3" name="Text Box 21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4" name="Text Box 21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5" name="Text Box 21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6" name="Text Box 21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7" name="Text Box 21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8" name="Text Box 21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59" name="Text Box 21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0" name="Text Box 21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1" name="Text Box 21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2" name="Text Box 22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3" name="Text Box 22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4" name="Text Box 22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5" name="Text Box 22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6" name="Text Box 22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7" name="Text Box 22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8" name="Text Box 22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69" name="Text Box 22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0" name="Text Box 22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1" name="Text Box 22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2" name="Text Box 23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3" name="Text Box 23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4" name="Text Box 23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5" name="Text Box 23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6" name="Text Box 23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7" name="Text Box 23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8" name="Text Box 23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79" name="Text Box 23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0" name="Text Box 23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1" name="Text Box 23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2" name="Text Box 24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3" name="Text Box 24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4" name="Text Box 24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5" name="Text Box 24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6" name="Text Box 24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7" name="Text Box 24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8" name="Text Box 24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89" name="Text Box 24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0" name="Text Box 24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1" name="Text Box 24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2" name="Text Box 25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3" name="Text Box 25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4" name="Text Box 25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5" name="Text Box 25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6" name="Text Box 25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7" name="Text Box 25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8" name="Text Box 25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099" name="Text Box 25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0" name="Text Box 25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1" name="Text Box 25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2" name="Text Box 26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3" name="Text Box 26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4" name="Text Box 26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5" name="Text Box 26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6" name="Text Box 26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7" name="Text Box 26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8" name="Text Box 26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09" name="Text Box 26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0" name="Text Box 26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1" name="Text Box 26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2" name="Text Box 27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3" name="Text Box 27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4" name="Text Box 27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5" name="Text Box 27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6" name="Text Box 27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7" name="Text Box 27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8" name="Text Box 27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19" name="Text Box 27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0" name="Text Box 27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1" name="Text Box 27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2" name="Text Box 28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3" name="Text Box 28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4" name="Text Box 28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5" name="Text Box 28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6" name="Text Box 28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7" name="Text Box 28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8" name="Text Box 28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29" name="Text Box 28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0" name="Text Box 28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1" name="Text Box 28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2" name="Text Box 29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3" name="Text Box 29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4" name="Text Box 29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5" name="Text Box 29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6" name="Text Box 29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7" name="Text Box 29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8" name="Text Box 29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39" name="Text Box 29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0" name="Text Box 29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1" name="Text Box 29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2" name="Text Box 30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3" name="Text Box 30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4" name="Text Box 30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5" name="Text Box 30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6" name="Text Box 30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7" name="Text Box 30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8" name="Text Box 30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49" name="Text Box 30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0" name="Text Box 30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1" name="Text Box 30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2" name="Text Box 31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3" name="Text Box 31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4" name="Text Box 31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5" name="Text Box 31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6" name="Text Box 31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7" name="Text Box 31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8" name="Text Box 31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59" name="Text Box 31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0" name="Text Box 31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1" name="Text Box 31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2" name="Text Box 32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3" name="Text Box 32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4" name="Text Box 32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5" name="Text Box 32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6" name="Text Box 32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7" name="Text Box 32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8" name="Text Box 32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69" name="Text Box 32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0" name="Text Box 32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1" name="Text Box 32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2" name="Text Box 33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3" name="Text Box 33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4" name="Text Box 33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5" name="Text Box 33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6" name="Text Box 33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7" name="Text Box 33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8" name="Text Box 33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79" name="Text Box 33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0" name="Text Box 33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1" name="Text Box 33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2" name="Text Box 34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3" name="Text Box 34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4" name="Text Box 34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5" name="Text Box 34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6" name="Text Box 34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7" name="Text Box 34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8" name="Text Box 34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89" name="Text Box 34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0" name="Text Box 34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1" name="Text Box 34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2" name="Text Box 35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3" name="Text Box 35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4" name="Text Box 35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5" name="Text Box 35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6" name="Text Box 35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7" name="Text Box 35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8" name="Text Box 35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199" name="Text Box 35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0" name="Text Box 35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1" name="Text Box 35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2" name="Text Box 36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3" name="Text Box 36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4" name="Text Box 36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5" name="Text Box 36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6" name="Text Box 36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7" name="Text Box 36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8" name="Text Box 36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09" name="Text Box 36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0" name="Text Box 36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1" name="Text Box 36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2" name="Text Box 37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3" name="Text Box 37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4" name="Text Box 37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5" name="Text Box 37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6" name="Text Box 37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7" name="Text Box 37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8" name="Text Box 37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19" name="Text Box 37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0" name="Text Box 37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1" name="Text Box 37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2" name="Text Box 38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3" name="Text Box 38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4" name="Text Box 38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5" name="Text Box 38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6" name="Text Box 38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7" name="Text Box 38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8" name="Text Box 38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29" name="Text Box 38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0" name="Text Box 38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1" name="Text Box 38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2" name="Text Box 39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3" name="Text Box 39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4" name="Text Box 39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5" name="Text Box 39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6" name="Text Box 39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7" name="Text Box 39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8" name="Text Box 39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39" name="Text Box 39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0" name="Text Box 39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1" name="Text Box 39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2" name="Text Box 40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3" name="Text Box 40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4" name="Text Box 40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5" name="Text Box 40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6" name="Text Box 40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7" name="Text Box 40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8" name="Text Box 40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49" name="Text Box 40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0" name="Text Box 40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1" name="Text Box 40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2" name="Text Box 41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3" name="Text Box 41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4" name="Text Box 41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5" name="Text Box 41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6" name="Text Box 41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7" name="Text Box 41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8" name="Text Box 41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59" name="Text Box 41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0" name="Text Box 41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1" name="Text Box 41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2" name="Text Box 42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3" name="Text Box 42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4" name="Text Box 42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5" name="Text Box 42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6" name="Text Box 42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7" name="Text Box 42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8" name="Text Box 42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69" name="Text Box 42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0" name="Text Box 42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1" name="Text Box 42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2" name="Text Box 43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3" name="Text Box 43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4" name="Text Box 43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5" name="Text Box 43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6" name="Text Box 43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7" name="Text Box 43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8" name="Text Box 43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79" name="Text Box 43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0" name="Text Box 43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1" name="Text Box 43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2" name="Text Box 44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3" name="Text Box 44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4" name="Text Box 44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5" name="Text Box 44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6" name="Text Box 44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7" name="Text Box 44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8" name="Text Box 44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89" name="Text Box 44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0" name="Text Box 44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1" name="Text Box 44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2" name="Text Box 45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3" name="Text Box 45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4" name="Text Box 45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5" name="Text Box 45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6" name="Text Box 45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7" name="Text Box 45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8" name="Text Box 45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299" name="Text Box 45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0" name="Text Box 45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1" name="Text Box 45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2" name="Text Box 46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3" name="Text Box 46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4" name="Text Box 46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5" name="Text Box 46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6" name="Text Box 46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7" name="Text Box 46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8" name="Text Box 46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09" name="Text Box 46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0" name="Text Box 46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1" name="Text Box 46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2" name="Text Box 47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3" name="Text Box 47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4" name="Text Box 47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5" name="Text Box 47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6" name="Text Box 47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7" name="Text Box 47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8" name="Text Box 47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19" name="Text Box 47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0" name="Text Box 47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1" name="Text Box 47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2" name="Text Box 48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3" name="Text Box 48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4" name="Text Box 48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5" name="Text Box 48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6" name="Text Box 48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7" name="Text Box 48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8" name="Text Box 48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29" name="Text Box 48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0" name="Text Box 48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1" name="Text Box 48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2" name="Text Box 49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3" name="Text Box 49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4" name="Text Box 49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5" name="Text Box 49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6" name="Text Box 49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7" name="Text Box 49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8" name="Text Box 49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39" name="Text Box 49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0" name="Text Box 49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1" name="Text Box 49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2" name="Text Box 50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3" name="Text Box 50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4" name="Text Box 50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5" name="Text Box 50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6" name="Text Box 50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7" name="Text Box 50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8" name="Text Box 50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49" name="Text Box 50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0" name="Text Box 50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1" name="Text Box 50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2" name="Text Box 51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3" name="Text Box 51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4" name="Text Box 51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5" name="Text Box 51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6" name="Text Box 51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7" name="Text Box 51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8" name="Text Box 51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59" name="Text Box 51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0" name="Text Box 51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1" name="Text Box 51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2" name="Text Box 52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3" name="Text Box 52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4" name="Text Box 52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5" name="Text Box 52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6" name="Text Box 52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7" name="Text Box 52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8" name="Text Box 52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69" name="Text Box 52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0" name="Text Box 52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1" name="Text Box 52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2" name="Text Box 53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3" name="Text Box 53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4" name="Text Box 53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5" name="Text Box 53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6" name="Text Box 53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7" name="Text Box 53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8" name="Text Box 53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79" name="Text Box 53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0" name="Text Box 53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1" name="Text Box 53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2" name="Text Box 54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3" name="Text Box 54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4" name="Text Box 54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5" name="Text Box 54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6" name="Text Box 54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7" name="Text Box 54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8" name="Text Box 54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89" name="Text Box 54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0" name="Text Box 54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1" name="Text Box 54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2" name="Text Box 55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3" name="Text Box 55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4" name="Text Box 55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5" name="Text Box 55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6" name="Text Box 55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7" name="Text Box 55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8" name="Text Box 55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399" name="Text Box 55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0" name="Text Box 55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1" name="Text Box 55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2" name="Text Box 56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3" name="Text Box 56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4" name="Text Box 56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5" name="Text Box 56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6" name="Text Box 56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7" name="Text Box 56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8" name="Text Box 56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09" name="Text Box 56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0" name="Text Box 56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1" name="Text Box 56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2" name="Text Box 57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3" name="Text Box 57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4" name="Text Box 57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5" name="Text Box 57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6" name="Text Box 57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7" name="Text Box 57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8" name="Text Box 57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19" name="Text Box 57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0" name="Text Box 57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1" name="Text Box 58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2" name="Text Box 58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3" name="Text Box 58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4" name="Text Box 58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5" name="Text Box 58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6" name="Text Box 58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7" name="Text Box 586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8" name="Text Box 587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29" name="Text Box 588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30" name="Text Box 589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31" name="Text Box 590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32" name="Text Box 591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33" name="Text Box 592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34" name="Text Box 593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35" name="Text Box 594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19051</xdr:rowOff>
    </xdr:to>
    <xdr:sp macro="" textlink="">
      <xdr:nvSpPr>
        <xdr:cNvPr id="6436" name="Text Box 595"/>
        <xdr:cNvSpPr txBox="1">
          <a:spLocks noChangeArrowheads="1"/>
        </xdr:cNvSpPr>
      </xdr:nvSpPr>
      <xdr:spPr bwMode="auto">
        <a:xfrm>
          <a:off x="551497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37" name="Text Box 596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38" name="Text Box 597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39" name="Text Box 598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0" name="Text Box 599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1" name="Text Box 600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2" name="Text Box 601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3" name="Text Box 602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4" name="Text Box 603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5" name="Text Box 604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6" name="Text Box 605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7" name="Text Box 606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8" name="Text Box 607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49" name="Text Box 608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0" name="Text Box 609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1" name="Text Box 610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2" name="Text Box 611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3" name="Text Box 612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4" name="Text Box 613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5" name="Text Box 614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6" name="Text Box 615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7" name="Text Box 616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8" name="Text Box 617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59" name="Text Box 618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0" name="Text Box 619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1" name="Text Box 620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2" name="Text Box 621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3" name="Text Box 622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4" name="Text Box 623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5" name="Text Box 624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6" name="Text Box 625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7" name="Text Box 626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8" name="Text Box 627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69" name="Text Box 628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0" name="Text Box 629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1" name="Text Box 630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2" name="Text Box 631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3" name="Text Box 632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4" name="Text Box 633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5" name="Text Box 634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6" name="Text Box 635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7" name="Text Box 636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8" name="Text Box 637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79" name="Text Box 638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0" name="Text Box 639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1" name="Text Box 640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2" name="Text Box 641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3" name="Text Box 642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4" name="Text Box 643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5" name="Text Box 644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6" name="Text Box 645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7" name="Text Box 646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8" name="Text Box 647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89" name="Text Box 648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90" name="Text Box 649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91" name="Text Box 650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92" name="Text Box 651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93" name="Text Box 652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94" name="Text Box 653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95" name="Text Box 654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6496" name="Text Box 655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497" name="Text Box 657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498" name="Text Box 658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499" name="Text Box 659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0" name="Text Box 660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1" name="Text Box 661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2" name="Text Box 662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3" name="Text Box 663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4" name="Text Box 664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5" name="Text Box 665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6" name="Text Box 666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7" name="Text Box 667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8" name="Text Box 668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09" name="Text Box 669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0" name="Text Box 670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1" name="Text Box 671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2" name="Text Box 672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3" name="Text Box 673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4" name="Text Box 674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5" name="Text Box 675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6" name="Text Box 676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7" name="Text Box 677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8" name="Text Box 678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19" name="Text Box 679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0" name="Text Box 680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1" name="Text Box 681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2" name="Text Box 682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3" name="Text Box 683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4" name="Text Box 684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5" name="Text Box 685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6" name="Text Box 686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7" name="Text Box 687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8" name="Text Box 688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29" name="Text Box 689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0" name="Text Box 690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1" name="Text Box 691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2" name="Text Box 692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3" name="Text Box 693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4" name="Text Box 694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5" name="Text Box 695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6" name="Text Box 696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7" name="Text Box 697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8" name="Text Box 698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39" name="Text Box 699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19051</xdr:rowOff>
    </xdr:to>
    <xdr:sp macro="" textlink="">
      <xdr:nvSpPr>
        <xdr:cNvPr id="6540" name="Text Box 700"/>
        <xdr:cNvSpPr txBox="1">
          <a:spLocks noChangeArrowheads="1"/>
        </xdr:cNvSpPr>
      </xdr:nvSpPr>
      <xdr:spPr bwMode="auto">
        <a:xfrm>
          <a:off x="140208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41" name="Text Box 70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42" name="Text Box 70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43" name="Text Box 70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44" name="Text Box 70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45" name="Text Box 70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46" name="Text Box 70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47" name="Text Box 70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48" name="Text Box 70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49" name="Text Box 70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0" name="Text Box 71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1" name="Text Box 71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2" name="Text Box 71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3" name="Text Box 71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4" name="Text Box 71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5" name="Text Box 71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6" name="Text Box 71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7" name="Text Box 71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8" name="Text Box 71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59" name="Text Box 71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0" name="Text Box 72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1" name="Text Box 72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2" name="Text Box 72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3" name="Text Box 72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4" name="Text Box 72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5" name="Text Box 72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6" name="Text Box 72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7" name="Text Box 72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8" name="Text Box 72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69" name="Text Box 72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0" name="Text Box 73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1" name="Text Box 73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2" name="Text Box 73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3" name="Text Box 73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4" name="Text Box 73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5" name="Text Box 73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6" name="Text Box 73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7" name="Text Box 73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8" name="Text Box 73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79" name="Text Box 73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0" name="Text Box 74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1" name="Text Box 74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2" name="Text Box 74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3" name="Text Box 74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4" name="Text Box 74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5" name="Text Box 74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6" name="Text Box 74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7" name="Text Box 74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8" name="Text Box 74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89" name="Text Box 74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0" name="Text Box 75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1" name="Text Box 75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2" name="Text Box 75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3" name="Text Box 75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4" name="Text Box 75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5" name="Text Box 75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6" name="Text Box 75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7" name="Text Box 75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8" name="Text Box 75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599" name="Text Box 75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0" name="Text Box 76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1" name="Text Box 76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2" name="Text Box 76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3" name="Text Box 76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4" name="Text Box 76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5" name="Text Box 76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6" name="Text Box 76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7" name="Text Box 76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8" name="Text Box 76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09" name="Text Box 76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0" name="Text Box 77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1" name="Text Box 77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2" name="Text Box 77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3" name="Text Box 77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4" name="Text Box 77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5" name="Text Box 77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6" name="Text Box 77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7" name="Text Box 77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8" name="Text Box 77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19" name="Text Box 77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0" name="Text Box 78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1" name="Text Box 78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2" name="Text Box 78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3" name="Text Box 78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4" name="Text Box 78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5" name="Text Box 78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6" name="Text Box 78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7" name="Text Box 78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8" name="Text Box 78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29" name="Text Box 78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0" name="Text Box 79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1" name="Text Box 79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2" name="Text Box 79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3" name="Text Box 79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4" name="Text Box 79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5" name="Text Box 79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6" name="Text Box 79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7" name="Text Box 79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8" name="Text Box 79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39" name="Text Box 79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0" name="Text Box 80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1" name="Text Box 80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2" name="Text Box 80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3" name="Text Box 80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4" name="Text Box 80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5" name="Text Box 80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6" name="Text Box 80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7" name="Text Box 80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8" name="Text Box 80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49" name="Text Box 80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0" name="Text Box 81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1" name="Text Box 81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2" name="Text Box 81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3" name="Text Box 81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4" name="Text Box 81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5" name="Text Box 81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6" name="Text Box 81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7" name="Text Box 81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8" name="Text Box 81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59" name="Text Box 81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0" name="Text Box 82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1" name="Text Box 82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2" name="Text Box 82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3" name="Text Box 82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4" name="Text Box 82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5" name="Text Box 82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6" name="Text Box 82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7" name="Text Box 82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8" name="Text Box 82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69" name="Text Box 82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0" name="Text Box 83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1" name="Text Box 83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2" name="Text Box 83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3" name="Text Box 83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4" name="Text Box 83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5" name="Text Box 83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6" name="Text Box 83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7" name="Text Box 83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8" name="Text Box 83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79" name="Text Box 83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0" name="Text Box 84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1" name="Text Box 84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2" name="Text Box 84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3" name="Text Box 84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4" name="Text Box 84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5" name="Text Box 84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6" name="Text Box 84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7" name="Text Box 84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8" name="Text Box 84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89" name="Text Box 84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0" name="Text Box 85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1" name="Text Box 85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2" name="Text Box 85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3" name="Text Box 85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4" name="Text Box 85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5" name="Text Box 85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6" name="Text Box 85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7" name="Text Box 85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8" name="Text Box 85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699" name="Text Box 85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0" name="Text Box 86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1" name="Text Box 86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2" name="Text Box 86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3" name="Text Box 86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4" name="Text Box 86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5" name="Text Box 86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6" name="Text Box 86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7" name="Text Box 86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8" name="Text Box 86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09" name="Text Box 86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0" name="Text Box 87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1" name="Text Box 87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2" name="Text Box 87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3" name="Text Box 87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4" name="Text Box 87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5" name="Text Box 87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6" name="Text Box 87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7" name="Text Box 87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8" name="Text Box 87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19" name="Text Box 87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0" name="Text Box 88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1" name="Text Box 88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2" name="Text Box 88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3" name="Text Box 88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4" name="Text Box 88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5" name="Text Box 88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6" name="Text Box 88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7" name="Text Box 88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8" name="Text Box 88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29" name="Text Box 88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0" name="Text Box 89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1" name="Text Box 89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2" name="Text Box 89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3" name="Text Box 89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4" name="Text Box 89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5" name="Text Box 89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6" name="Text Box 89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7" name="Text Box 89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8" name="Text Box 89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39" name="Text Box 89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0" name="Text Box 90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1" name="Text Box 90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2" name="Text Box 90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3" name="Text Box 90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4" name="Text Box 90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5" name="Text Box 90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6" name="Text Box 90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7" name="Text Box 90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8" name="Text Box 90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49" name="Text Box 90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0" name="Text Box 91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1" name="Text Box 91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2" name="Text Box 91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3" name="Text Box 91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4" name="Text Box 91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5" name="Text Box 91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6" name="Text Box 91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7" name="Text Box 91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8" name="Text Box 91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59" name="Text Box 91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0" name="Text Box 92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1" name="Text Box 92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2" name="Text Box 92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3" name="Text Box 92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4" name="Text Box 92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5" name="Text Box 92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6" name="Text Box 92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7" name="Text Box 92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8" name="Text Box 92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69" name="Text Box 92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0" name="Text Box 93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1" name="Text Box 93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2" name="Text Box 93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3" name="Text Box 93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4" name="Text Box 93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5" name="Text Box 93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6" name="Text Box 93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7" name="Text Box 93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8" name="Text Box 93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79" name="Text Box 93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0" name="Text Box 94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1" name="Text Box 94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2" name="Text Box 94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3" name="Text Box 94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4" name="Text Box 94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5" name="Text Box 94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6" name="Text Box 94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7" name="Text Box 94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8" name="Text Box 94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89" name="Text Box 94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0" name="Text Box 95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1" name="Text Box 95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2" name="Text Box 95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3" name="Text Box 95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4" name="Text Box 95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5" name="Text Box 95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6" name="Text Box 95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7" name="Text Box 95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8" name="Text Box 95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799" name="Text Box 95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0" name="Text Box 96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1" name="Text Box 96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2" name="Text Box 96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3" name="Text Box 96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4" name="Text Box 96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5" name="Text Box 96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6" name="Text Box 96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7" name="Text Box 96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8" name="Text Box 96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09" name="Text Box 96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0" name="Text Box 97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1" name="Text Box 97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2" name="Text Box 97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3" name="Text Box 97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4" name="Text Box 97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5" name="Text Box 97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6" name="Text Box 97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7" name="Text Box 97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8" name="Text Box 97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19" name="Text Box 97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0" name="Text Box 98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1" name="Text Box 98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2" name="Text Box 98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3" name="Text Box 98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4" name="Text Box 98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5" name="Text Box 98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6" name="Text Box 98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7" name="Text Box 98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8" name="Text Box 98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29" name="Text Box 98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0" name="Text Box 99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1" name="Text Box 99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2" name="Text Box 99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3" name="Text Box 99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4" name="Text Box 99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5" name="Text Box 99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6" name="Text Box 99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7" name="Text Box 99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8" name="Text Box 99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39" name="Text Box 99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0" name="Text Box 100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1" name="Text Box 100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2" name="Text Box 100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3" name="Text Box 100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4" name="Text Box 100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5" name="Text Box 100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6" name="Text Box 100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7" name="Text Box 100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8" name="Text Box 100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49" name="Text Box 100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0" name="Text Box 101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1" name="Text Box 101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2" name="Text Box 101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3" name="Text Box 101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4" name="Text Box 101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5" name="Text Box 101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6" name="Text Box 101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7" name="Text Box 101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8" name="Text Box 101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59" name="Text Box 101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0" name="Text Box 102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1" name="Text Box 102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2" name="Text Box 102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3" name="Text Box 102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4" name="Text Box 102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5" name="Text Box 102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6" name="Text Box 102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7" name="Text Box 102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8" name="Text Box 102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69" name="Text Box 102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0" name="Text Box 103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1" name="Text Box 103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2" name="Text Box 103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3" name="Text Box 103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4" name="Text Box 103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5" name="Text Box 103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6" name="Text Box 103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7" name="Text Box 103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8" name="Text Box 103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79" name="Text Box 103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0" name="Text Box 104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1" name="Text Box 104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2" name="Text Box 104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3" name="Text Box 104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4" name="Text Box 104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5" name="Text Box 104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6" name="Text Box 104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7" name="Text Box 104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8" name="Text Box 104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89" name="Text Box 104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0" name="Text Box 105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1" name="Text Box 105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2" name="Text Box 105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3" name="Text Box 105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4" name="Text Box 105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5" name="Text Box 105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6" name="Text Box 105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7" name="Text Box 105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8" name="Text Box 105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899" name="Text Box 105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0" name="Text Box 106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1" name="Text Box 106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2" name="Text Box 106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3" name="Text Box 106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4" name="Text Box 106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5" name="Text Box 106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6" name="Text Box 106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7" name="Text Box 106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8" name="Text Box 106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09" name="Text Box 106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0" name="Text Box 107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1" name="Text Box 107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2" name="Text Box 107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3" name="Text Box 107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4" name="Text Box 107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5" name="Text Box 107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6" name="Text Box 107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7" name="Text Box 107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8" name="Text Box 107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19" name="Text Box 107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0" name="Text Box 108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1" name="Text Box 108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2" name="Text Box 108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3" name="Text Box 108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4" name="Text Box 108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5" name="Text Box 108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6" name="Text Box 108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7" name="Text Box 108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8" name="Text Box 108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29" name="Text Box 108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0" name="Text Box 109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1" name="Text Box 109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2" name="Text Box 109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3" name="Text Box 109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4" name="Text Box 109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5" name="Text Box 109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6" name="Text Box 109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7" name="Text Box 109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8" name="Text Box 109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39" name="Text Box 109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0" name="Text Box 110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1" name="Text Box 110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2" name="Text Box 110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3" name="Text Box 110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4" name="Text Box 110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5" name="Text Box 110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6" name="Text Box 110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7" name="Text Box 110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8" name="Text Box 110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49" name="Text Box 110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0" name="Text Box 111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1" name="Text Box 111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2" name="Text Box 111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3" name="Text Box 111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4" name="Text Box 111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5" name="Text Box 111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6" name="Text Box 111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7" name="Text Box 111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8" name="Text Box 111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59" name="Text Box 111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0" name="Text Box 112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1" name="Text Box 112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2" name="Text Box 112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3" name="Text Box 112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4" name="Text Box 112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5" name="Text Box 112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6" name="Text Box 112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7" name="Text Box 112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8" name="Text Box 112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69" name="Text Box 112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0" name="Text Box 113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1" name="Text Box 113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2" name="Text Box 113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3" name="Text Box 113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4" name="Text Box 113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5" name="Text Box 113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6" name="Text Box 113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7" name="Text Box 113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8" name="Text Box 113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79" name="Text Box 113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0" name="Text Box 114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1" name="Text Box 114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2" name="Text Box 114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3" name="Text Box 114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4" name="Text Box 114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5" name="Text Box 114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6" name="Text Box 114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7" name="Text Box 114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8" name="Text Box 114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89" name="Text Box 114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0" name="Text Box 115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1" name="Text Box 115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2" name="Text Box 115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3" name="Text Box 115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4" name="Text Box 115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5" name="Text Box 115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6" name="Text Box 115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7" name="Text Box 115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8" name="Text Box 115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6999" name="Text Box 115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0" name="Text Box 116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1" name="Text Box 116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2" name="Text Box 116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3" name="Text Box 116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4" name="Text Box 116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5" name="Text Box 116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6" name="Text Box 116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7" name="Text Box 116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8" name="Text Box 116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09" name="Text Box 116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0" name="Text Box 117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1" name="Text Box 117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2" name="Text Box 117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3" name="Text Box 117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4" name="Text Box 117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5" name="Text Box 117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6" name="Text Box 117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7" name="Text Box 117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8" name="Text Box 117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19" name="Text Box 117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0" name="Text Box 118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1" name="Text Box 118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2" name="Text Box 118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3" name="Text Box 118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4" name="Text Box 118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5" name="Text Box 118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6" name="Text Box 118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7" name="Text Box 118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8" name="Text Box 118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29" name="Text Box 118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0" name="Text Box 119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1" name="Text Box 119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2" name="Text Box 119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3" name="Text Box 119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4" name="Text Box 119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5" name="Text Box 119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6" name="Text Box 119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7" name="Text Box 119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8" name="Text Box 119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39" name="Text Box 119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40" name="Text Box 120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41" name="Text Box 120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42" name="Text Box 120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43" name="Text Box 120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44" name="Text Box 120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45" name="Text Box 120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46" name="Text Box 120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7047" name="Text Box 1207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7048" name="Text Box 1208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7049" name="Text Box 1209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7050" name="Text Box 1210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51" name="Text Box 121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52" name="Text Box 121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53" name="Text Box 121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54" name="Text Box 121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55" name="Text Box 121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56" name="Text Box 121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57" name="Text Box 121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58" name="Text Box 121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59" name="Text Box 121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0" name="Text Box 122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1" name="Text Box 122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2" name="Text Box 122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3" name="Text Box 1223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4" name="Text Box 1224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5" name="Text Box 1225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6" name="Text Box 1226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7" name="Text Box 1227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8" name="Text Box 1228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69" name="Text Box 1229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70" name="Text Box 1230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71" name="Text Box 1231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0</xdr:colOff>
      <xdr:row>1</xdr:row>
      <xdr:rowOff>19051</xdr:rowOff>
    </xdr:to>
    <xdr:sp macro="" textlink="">
      <xdr:nvSpPr>
        <xdr:cNvPr id="7072" name="Text Box 1232"/>
        <xdr:cNvSpPr txBox="1">
          <a:spLocks noChangeArrowheads="1"/>
        </xdr:cNvSpPr>
      </xdr:nvSpPr>
      <xdr:spPr bwMode="auto">
        <a:xfrm>
          <a:off x="14554200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7073" name="Text Box 1233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7074" name="Text Box 1234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0</xdr:colOff>
      <xdr:row>0</xdr:row>
      <xdr:rowOff>0</xdr:rowOff>
    </xdr:from>
    <xdr:to>
      <xdr:col>29</xdr:col>
      <xdr:colOff>0</xdr:colOff>
      <xdr:row>1</xdr:row>
      <xdr:rowOff>19051</xdr:rowOff>
    </xdr:to>
    <xdr:sp macro="" textlink="">
      <xdr:nvSpPr>
        <xdr:cNvPr id="7075" name="Text Box 1235"/>
        <xdr:cNvSpPr txBox="1">
          <a:spLocks noChangeArrowheads="1"/>
        </xdr:cNvSpPr>
      </xdr:nvSpPr>
      <xdr:spPr bwMode="auto">
        <a:xfrm>
          <a:off x="14868525" y="2667000"/>
          <a:ext cx="0" cy="219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46568</xdr:rowOff>
    </xdr:to>
    <xdr:sp macro="" textlink="">
      <xdr:nvSpPr>
        <xdr:cNvPr id="7077" name="Text Box 570"/>
        <xdr:cNvSpPr txBox="1">
          <a:spLocks noChangeArrowheads="1"/>
        </xdr:cNvSpPr>
      </xdr:nvSpPr>
      <xdr:spPr>
        <a:xfrm>
          <a:off x="14020800" y="2667000"/>
          <a:ext cx="0" cy="2465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46568</xdr:rowOff>
    </xdr:to>
    <xdr:sp macro="" textlink="">
      <xdr:nvSpPr>
        <xdr:cNvPr id="7078" name="Text Box 571"/>
        <xdr:cNvSpPr txBox="1">
          <a:spLocks noChangeArrowheads="1"/>
        </xdr:cNvSpPr>
      </xdr:nvSpPr>
      <xdr:spPr>
        <a:xfrm>
          <a:off x="14020800" y="2667000"/>
          <a:ext cx="0" cy="2465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0</xdr:colOff>
      <xdr:row>0</xdr:row>
      <xdr:rowOff>0</xdr:rowOff>
    </xdr:from>
    <xdr:to>
      <xdr:col>27</xdr:col>
      <xdr:colOff>0</xdr:colOff>
      <xdr:row>1</xdr:row>
      <xdr:rowOff>46568</xdr:rowOff>
    </xdr:to>
    <xdr:sp macro="" textlink="">
      <xdr:nvSpPr>
        <xdr:cNvPr id="7079" name="Text Box 572"/>
        <xdr:cNvSpPr txBox="1">
          <a:spLocks noChangeArrowheads="1"/>
        </xdr:cNvSpPr>
      </xdr:nvSpPr>
      <xdr:spPr>
        <a:xfrm>
          <a:off x="14020800" y="2667000"/>
          <a:ext cx="0" cy="2465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0" name="Text Box 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1" name="Text Box 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2" name="Text Box 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3" name="Text Box 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4" name="Text Box 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5" name="Text Box 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6" name="Text Box 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7" name="Text Box 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8" name="Text Box 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89" name="Text Box 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0" name="Text Box 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1" name="Text Box 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2" name="Text Box 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3" name="Text Box 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4" name="Text Box 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5" name="Text Box 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6" name="Text Box 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7" name="Text Box 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8" name="Text Box 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099" name="Text Box 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0" name="Text Box 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1" name="Text Box 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2" name="Text Box 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3" name="Text Box 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4" name="Text Box 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5" name="Text Box 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6" name="Text Box 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7" name="Text Box 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8" name="Text Box 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09" name="Text Box 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0" name="Text Box 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1" name="Text Box 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2" name="Text Box 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3" name="Text Box 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4" name="Text Box 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5" name="Text Box 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6" name="Text Box 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7" name="Text Box 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8" name="Text Box 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19" name="Text Box 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0" name="Text Box 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1" name="Text Box 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2" name="Text Box 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3" name="Text Box 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4" name="Text Box 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5" name="Text Box 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6" name="Text Box 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7" name="Text Box 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8" name="Text Box 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29" name="Text Box 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0" name="Text Box 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1" name="Text Box 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2" name="Text Box 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3" name="Text Box 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4" name="Text Box 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5" name="Text Box 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6" name="Text Box 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7" name="Text Box 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8" name="Text Box 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39" name="Text Box 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0" name="Text Box 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1" name="Text Box 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2" name="Text Box 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3" name="Text Box 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4" name="Text Box 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5" name="Text Box 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6" name="Text Box 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7" name="Text Box 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8" name="Text Box 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49" name="Text Box 1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0" name="Text Box 1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1" name="Text Box 1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2" name="Text Box 1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3" name="Text Box 1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4" name="Text Box 1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5" name="Text Box 1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6" name="Text Box 1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7" name="Text Box 1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8" name="Text Box 1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59" name="Text Box 1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0" name="Text Box 1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1" name="Text Box 1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2" name="Text Box 1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3" name="Text Box 1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4" name="Text Box 1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5" name="Text Box 1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6" name="Text Box 1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7" name="Text Box 1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8" name="Text Box 1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69" name="Text Box 1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0" name="Text Box 1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1" name="Text Box 1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2" name="Text Box 1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3" name="Text Box 1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4" name="Text Box 1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5" name="Text Box 1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6" name="Text Box 1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7" name="Text Box 1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8" name="Text Box 1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79" name="Text Box 1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0" name="Text Box 1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1" name="Text Box 1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2" name="Text Box 1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3" name="Text Box 1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4" name="Text Box 1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5" name="Text Box 1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6" name="Text Box 1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7" name="Text Box 1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8" name="Text Box 1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89" name="Text Box 1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0" name="Text Box 1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1" name="Text Box 1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2" name="Text Box 1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3" name="Text Box 1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4" name="Text Box 1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5" name="Text Box 1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6" name="Text Box 1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7" name="Text Box 1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8" name="Text Box 1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199" name="Text Box 1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0" name="Text Box 1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1" name="Text Box 1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2" name="Text Box 1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3" name="Text Box 1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4" name="Text Box 1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5" name="Text Box 1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6" name="Text Box 1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7" name="Text Box 1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8" name="Text Box 1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09" name="Text Box 1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0" name="Text Box 1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1" name="Text Box 1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2" name="Text Box 1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3" name="Text Box 1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4" name="Text Box 1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5" name="Text Box 1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6" name="Text Box 1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7" name="Text Box 1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8" name="Text Box 1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19" name="Text Box 1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0" name="Text Box 1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1" name="Text Box 1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2" name="Text Box 1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3" name="Text Box 1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4" name="Text Box 1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5" name="Text Box 1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6" name="Text Box 1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7" name="Text Box 1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8" name="Text Box 1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29" name="Text Box 1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0" name="Text Box 1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1" name="Text Box 1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2" name="Text Box 1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3" name="Text Box 1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4" name="Text Box 1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5" name="Text Box 1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6" name="Text Box 1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7" name="Text Box 1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8" name="Text Box 1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39" name="Text Box 1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0" name="Text Box 1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1" name="Text Box 1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2" name="Text Box 1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3" name="Text Box 1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4" name="Text Box 1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5" name="Text Box 1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6" name="Text Box 1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7" name="Text Box 1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8" name="Text Box 1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49" name="Text Box 2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0" name="Text Box 2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1" name="Text Box 2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2" name="Text Box 2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3" name="Text Box 2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4" name="Text Box 2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5" name="Text Box 2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6" name="Text Box 2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7" name="Text Box 2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8" name="Text Box 2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59" name="Text Box 2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0" name="Text Box 2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1" name="Text Box 2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2" name="Text Box 2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3" name="Text Box 2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4" name="Text Box 2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5" name="Text Box 2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6" name="Text Box 2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7" name="Text Box 2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8" name="Text Box 2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69" name="Text Box 2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0" name="Text Box 2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1" name="Text Box 2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2" name="Text Box 2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3" name="Text Box 2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4" name="Text Box 2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5" name="Text Box 2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6" name="Text Box 2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7" name="Text Box 2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8" name="Text Box 2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79" name="Text Box 2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0" name="Text Box 2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1" name="Text Box 2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2" name="Text Box 2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3" name="Text Box 2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4" name="Text Box 2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5" name="Text Box 2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6" name="Text Box 2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7" name="Text Box 2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8" name="Text Box 2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89" name="Text Box 2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0" name="Text Box 2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1" name="Text Box 2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2" name="Text Box 2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3" name="Text Box 2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4" name="Text Box 2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5" name="Text Box 2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6" name="Text Box 2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7" name="Text Box 2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8" name="Text Box 2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299" name="Text Box 2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0" name="Text Box 2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1" name="Text Box 2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2" name="Text Box 2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3" name="Text Box 2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4" name="Text Box 2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5" name="Text Box 2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6" name="Text Box 2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7" name="Text Box 2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8" name="Text Box 2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09" name="Text Box 2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0" name="Text Box 2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1" name="Text Box 2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2" name="Text Box 2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3" name="Text Box 2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4" name="Text Box 2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5" name="Text Box 2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6" name="Text Box 2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7" name="Text Box 2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8" name="Text Box 2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19" name="Text Box 2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0" name="Text Box 2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1" name="Text Box 2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2" name="Text Box 2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3" name="Text Box 2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4" name="Text Box 2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5" name="Text Box 2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6" name="Text Box 2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7" name="Text Box 2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8" name="Text Box 2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29" name="Text Box 2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0" name="Text Box 2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1" name="Text Box 2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2" name="Text Box 2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3" name="Text Box 2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4" name="Text Box 2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5" name="Text Box 2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6" name="Text Box 2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7" name="Text Box 2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8" name="Text Box 2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39" name="Text Box 2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0" name="Text Box 2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1" name="Text Box 2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2" name="Text Box 2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3" name="Text Box 2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4" name="Text Box 2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5" name="Text Box 2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6" name="Text Box 2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7" name="Text Box 2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8" name="Text Box 2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49" name="Text Box 3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0" name="Text Box 3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1" name="Text Box 3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2" name="Text Box 3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3" name="Text Box 3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4" name="Text Box 3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5" name="Text Box 3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6" name="Text Box 3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7" name="Text Box 3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8" name="Text Box 3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59" name="Text Box 3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0" name="Text Box 3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1" name="Text Box 3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2" name="Text Box 3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3" name="Text Box 3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4" name="Text Box 3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5" name="Text Box 3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6" name="Text Box 3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7" name="Text Box 3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8" name="Text Box 3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69" name="Text Box 3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0" name="Text Box 3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1" name="Text Box 3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2" name="Text Box 3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3" name="Text Box 3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4" name="Text Box 3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5" name="Text Box 3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6" name="Text Box 3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7" name="Text Box 3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8" name="Text Box 3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79" name="Text Box 3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0" name="Text Box 3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1" name="Text Box 3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2" name="Text Box 3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3" name="Text Box 3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4" name="Text Box 3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5" name="Text Box 3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6" name="Text Box 3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7" name="Text Box 3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8" name="Text Box 3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89" name="Text Box 3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0" name="Text Box 3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1" name="Text Box 3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2" name="Text Box 3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3" name="Text Box 3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4" name="Text Box 3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5" name="Text Box 3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6" name="Text Box 3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7" name="Text Box 3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8" name="Text Box 3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399" name="Text Box 3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0" name="Text Box 3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1" name="Text Box 3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2" name="Text Box 3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3" name="Text Box 3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4" name="Text Box 3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5" name="Text Box 3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6" name="Text Box 3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7" name="Text Box 3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8" name="Text Box 3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09" name="Text Box 3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0" name="Text Box 3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1" name="Text Box 3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2" name="Text Box 3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3" name="Text Box 3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4" name="Text Box 3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5" name="Text Box 3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6" name="Text Box 3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7" name="Text Box 3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8" name="Text Box 3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19" name="Text Box 3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0" name="Text Box 3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1" name="Text Box 3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2" name="Text Box 3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3" name="Text Box 3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4" name="Text Box 3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5" name="Text Box 3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6" name="Text Box 3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7" name="Text Box 3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8" name="Text Box 3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29" name="Text Box 3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0" name="Text Box 3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1" name="Text Box 3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2" name="Text Box 3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3" name="Text Box 3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4" name="Text Box 3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5" name="Text Box 3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6" name="Text Box 3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7" name="Text Box 3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8" name="Text Box 3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39" name="Text Box 3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0" name="Text Box 3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1" name="Text Box 3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2" name="Text Box 3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3" name="Text Box 3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4" name="Text Box 3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5" name="Text Box 3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6" name="Text Box 3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7" name="Text Box 3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8" name="Text Box 3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49" name="Text Box 4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0" name="Text Box 4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1" name="Text Box 4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2" name="Text Box 4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3" name="Text Box 4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4" name="Text Box 4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5" name="Text Box 4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6" name="Text Box 4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7" name="Text Box 4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8" name="Text Box 4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59" name="Text Box 4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0" name="Text Box 4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1" name="Text Box 4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2" name="Text Box 4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3" name="Text Box 4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4" name="Text Box 4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5" name="Text Box 4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6" name="Text Box 4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7" name="Text Box 4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8" name="Text Box 4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69" name="Text Box 4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0" name="Text Box 4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1" name="Text Box 4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2" name="Text Box 4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3" name="Text Box 4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4" name="Text Box 4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5" name="Text Box 4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6" name="Text Box 4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7" name="Text Box 4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8" name="Text Box 4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79" name="Text Box 4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0" name="Text Box 4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1" name="Text Box 4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2" name="Text Box 4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3" name="Text Box 4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4" name="Text Box 4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5" name="Text Box 4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6" name="Text Box 4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7" name="Text Box 4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8" name="Text Box 4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89" name="Text Box 4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0" name="Text Box 4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1" name="Text Box 4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2" name="Text Box 4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3" name="Text Box 4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4" name="Text Box 4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5" name="Text Box 4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6" name="Text Box 4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7" name="Text Box 4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8" name="Text Box 4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499" name="Text Box 4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0" name="Text Box 4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1" name="Text Box 4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2" name="Text Box 4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3" name="Text Box 4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4" name="Text Box 4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5" name="Text Box 4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6" name="Text Box 4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7" name="Text Box 4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8" name="Text Box 4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09" name="Text Box 4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0" name="Text Box 4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1" name="Text Box 4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2" name="Text Box 4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3" name="Text Box 4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4" name="Text Box 4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5" name="Text Box 4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6" name="Text Box 4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7" name="Text Box 4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8" name="Text Box 4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19" name="Text Box 4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0" name="Text Box 4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1" name="Text Box 4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2" name="Text Box 4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3" name="Text Box 4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4" name="Text Box 4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5" name="Text Box 4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6" name="Text Box 4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7" name="Text Box 4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8" name="Text Box 4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29" name="Text Box 4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0" name="Text Box 4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1" name="Text Box 4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2" name="Text Box 4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3" name="Text Box 4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4" name="Text Box 4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5" name="Text Box 4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6" name="Text Box 4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7" name="Text Box 4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8" name="Text Box 4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39" name="Text Box 4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0" name="Text Box 4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1" name="Text Box 4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2" name="Text Box 4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3" name="Text Box 4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4" name="Text Box 4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5" name="Text Box 4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6" name="Text Box 4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7" name="Text Box 4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8" name="Text Box 4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49" name="Text Box 5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0" name="Text Box 5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1" name="Text Box 5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2" name="Text Box 5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3" name="Text Box 5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4" name="Text Box 5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5" name="Text Box 5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6" name="Text Box 5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7" name="Text Box 5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8" name="Text Box 5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59" name="Text Box 5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0" name="Text Box 5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1" name="Text Box 5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2" name="Text Box 5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3" name="Text Box 5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4" name="Text Box 5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5" name="Text Box 5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6" name="Text Box 5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7" name="Text Box 5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8" name="Text Box 5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69" name="Text Box 5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0" name="Text Box 5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1" name="Text Box 5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2" name="Text Box 5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3" name="Text Box 5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4" name="Text Box 5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5" name="Text Box 5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6" name="Text Box 5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7" name="Text Box 5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8" name="Text Box 5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79" name="Text Box 5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0" name="Text Box 5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1" name="Text Box 5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2" name="Text Box 5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3" name="Text Box 5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4" name="Text Box 5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5" name="Text Box 5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6" name="Text Box 5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7" name="Text Box 5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8" name="Text Box 5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89" name="Text Box 5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0" name="Text Box 5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1" name="Text Box 5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2" name="Text Box 5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3" name="Text Box 5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4" name="Text Box 5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5" name="Text Box 5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6" name="Text Box 5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7" name="Text Box 5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8" name="Text Box 5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599" name="Text Box 5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0" name="Text Box 5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1" name="Text Box 5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2" name="Text Box 5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3" name="Text Box 5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4" name="Text Box 5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5" name="Text Box 5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6" name="Text Box 5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7" name="Text Box 5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8" name="Text Box 5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09" name="Text Box 5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0" name="Text Box 5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1" name="Text Box 5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2" name="Text Box 5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3" name="Text Box 5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4" name="Text Box 5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5" name="Text Box 5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6" name="Text Box 5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7" name="Text Box 5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8" name="Text Box 5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19" name="Text Box 5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0" name="Text Box 5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1" name="Text Box 5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2" name="Text Box 5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3" name="Text Box 5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4" name="Text Box 5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5" name="Text Box 5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6" name="Text Box 5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7" name="Text Box 5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8" name="Text Box 5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29" name="Text Box 5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0" name="Text Box 5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1" name="Text Box 5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2" name="Text Box 5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3" name="Text Box 5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4" name="Text Box 5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5" name="Text Box 5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6" name="Text Box 5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7" name="Text Box 5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8" name="Text Box 5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39" name="Text Box 5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0" name="Text Box 5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1" name="Text Box 5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2" name="Text Box 5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3" name="Text Box 5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4" name="Text Box 5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5" name="Text Box 5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6" name="Text Box 5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7" name="Text Box 5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8" name="Text Box 5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49" name="Text Box 6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0" name="Text Box 6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1" name="Text Box 6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2" name="Text Box 6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3" name="Text Box 6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4" name="Text Box 6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5" name="Text Box 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6" name="Text Box 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7" name="Text Box 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8" name="Text Box 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59" name="Text Box 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0" name="Text Box 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1" name="Text Box 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2" name="Text Box 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3" name="Text Box 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4" name="Text Box 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5" name="Text Box 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6" name="Text Box 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7" name="Text Box 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8" name="Text Box 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69" name="Text Box 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0" name="Text Box 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1" name="Text Box 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2" name="Text Box 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3" name="Text Box 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4" name="Text Box 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5" name="Text Box 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6" name="Text Box 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7" name="Text Box 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8" name="Text Box 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79" name="Text Box 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0" name="Text Box 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1" name="Text Box 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2" name="Text Box 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3" name="Text Box 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4" name="Text Box 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5" name="Text Box 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6" name="Text Box 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7" name="Text Box 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8" name="Text Box 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89" name="Text Box 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0" name="Text Box 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1" name="Text Box 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2" name="Text Box 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3" name="Text Box 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4" name="Text Box 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5" name="Text Box 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6" name="Text Box 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7" name="Text Box 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8" name="Text Box 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699" name="Text Box 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0" name="Text Box 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1" name="Text Box 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2" name="Text Box 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3" name="Text Box 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4" name="Text Box 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5" name="Text Box 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6" name="Text Box 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7" name="Text Box 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8" name="Text Box 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09" name="Text Box 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0" name="Text Box 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1" name="Text Box 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2" name="Text Box 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3" name="Text Box 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4" name="Text Box 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5" name="Text Box 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6" name="Text Box 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7" name="Text Box 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8" name="Text Box 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19" name="Text Box 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0" name="Text Box 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1" name="Text Box 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2" name="Text Box 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3" name="Text Box 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4" name="Text Box 1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5" name="Text Box 1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6" name="Text Box 1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7" name="Text Box 1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8" name="Text Box 1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29" name="Text Box 1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0" name="Text Box 1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1" name="Text Box 1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2" name="Text Box 1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3" name="Text Box 1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4" name="Text Box 1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5" name="Text Box 1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6" name="Text Box 1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7" name="Text Box 1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8" name="Text Box 1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39" name="Text Box 1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0" name="Text Box 1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1" name="Text Box 1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2" name="Text Box 1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3" name="Text Box 1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4" name="Text Box 1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5" name="Text Box 1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6" name="Text Box 1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7" name="Text Box 1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8" name="Text Box 1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49" name="Text Box 1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0" name="Text Box 1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1" name="Text Box 1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2" name="Text Box 1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3" name="Text Box 1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4" name="Text Box 1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5" name="Text Box 1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6" name="Text Box 1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7" name="Text Box 1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8" name="Text Box 1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59" name="Text Box 1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0" name="Text Box 1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1" name="Text Box 1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2" name="Text Box 1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3" name="Text Box 1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4" name="Text Box 1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5" name="Text Box 1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6" name="Text Box 1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7" name="Text Box 1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8" name="Text Box 1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69" name="Text Box 1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0" name="Text Box 1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1" name="Text Box 1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2" name="Text Box 1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3" name="Text Box 1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4" name="Text Box 1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5" name="Text Box 1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6" name="Text Box 1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7" name="Text Box 1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8" name="Text Box 1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79" name="Text Box 1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0" name="Text Box 1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1" name="Text Box 1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2" name="Text Box 1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3" name="Text Box 1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4" name="Text Box 1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5" name="Text Box 1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6" name="Text Box 1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7" name="Text Box 1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8" name="Text Box 1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89" name="Text Box 1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0" name="Text Box 1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1" name="Text Box 1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2" name="Text Box 1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3" name="Text Box 1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4" name="Text Box 1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5" name="Text Box 1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6" name="Text Box 1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7" name="Text Box 1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8" name="Text Box 1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799" name="Text Box 1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0" name="Text Box 1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1" name="Text Box 1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2" name="Text Box 1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3" name="Text Box 1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4" name="Text Box 1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5" name="Text Box 1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6" name="Text Box 1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7" name="Text Box 1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8" name="Text Box 1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09" name="Text Box 1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0" name="Text Box 1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1" name="Text Box 1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2" name="Text Box 1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3" name="Text Box 1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4" name="Text Box 1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5" name="Text Box 1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6" name="Text Box 1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7" name="Text Box 1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8" name="Text Box 1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19" name="Text Box 1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0" name="Text Box 1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1" name="Text Box 1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2" name="Text Box 1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3" name="Text Box 1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4" name="Text Box 2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5" name="Text Box 2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6" name="Text Box 2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7" name="Text Box 2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8" name="Text Box 2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29" name="Text Box 2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0" name="Text Box 2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1" name="Text Box 2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2" name="Text Box 2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3" name="Text Box 2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4" name="Text Box 2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5" name="Text Box 2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6" name="Text Box 2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7" name="Text Box 2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8" name="Text Box 2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39" name="Text Box 2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0" name="Text Box 2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1" name="Text Box 2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2" name="Text Box 2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3" name="Text Box 2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4" name="Text Box 2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5" name="Text Box 2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6" name="Text Box 2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7" name="Text Box 2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8" name="Text Box 2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49" name="Text Box 2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0" name="Text Box 2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1" name="Text Box 2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2" name="Text Box 2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3" name="Text Box 2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4" name="Text Box 2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5" name="Text Box 2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6" name="Text Box 2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7" name="Text Box 2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8" name="Text Box 2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59" name="Text Box 2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0" name="Text Box 2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1" name="Text Box 2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2" name="Text Box 2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3" name="Text Box 2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4" name="Text Box 2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5" name="Text Box 2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6" name="Text Box 2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7" name="Text Box 2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8" name="Text Box 2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69" name="Text Box 2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0" name="Text Box 2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1" name="Text Box 2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2" name="Text Box 2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3" name="Text Box 2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4" name="Text Box 2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5" name="Text Box 2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6" name="Text Box 2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7" name="Text Box 2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8" name="Text Box 2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79" name="Text Box 2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0" name="Text Box 2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1" name="Text Box 2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2" name="Text Box 2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3" name="Text Box 2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4" name="Text Box 2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5" name="Text Box 2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6" name="Text Box 2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7" name="Text Box 2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8" name="Text Box 2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89" name="Text Box 2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0" name="Text Box 2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1" name="Text Box 2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2" name="Text Box 2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3" name="Text Box 2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4" name="Text Box 2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5" name="Text Box 2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6" name="Text Box 2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7" name="Text Box 2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8" name="Text Box 2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899" name="Text Box 2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0" name="Text Box 2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1" name="Text Box 2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2" name="Text Box 2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3" name="Text Box 2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4" name="Text Box 2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5" name="Text Box 2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6" name="Text Box 2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7" name="Text Box 2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8" name="Text Box 2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09" name="Text Box 2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0" name="Text Box 2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1" name="Text Box 2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2" name="Text Box 2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3" name="Text Box 2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4" name="Text Box 2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5" name="Text Box 2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6" name="Text Box 2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7" name="Text Box 2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8" name="Text Box 2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19" name="Text Box 2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0" name="Text Box 2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1" name="Text Box 2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2" name="Text Box 2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3" name="Text Box 2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4" name="Text Box 3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5" name="Text Box 3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6" name="Text Box 3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7" name="Text Box 3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8" name="Text Box 3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29" name="Text Box 3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0" name="Text Box 3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1" name="Text Box 3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2" name="Text Box 3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3" name="Text Box 3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4" name="Text Box 3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5" name="Text Box 3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6" name="Text Box 3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7" name="Text Box 3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8" name="Text Box 3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39" name="Text Box 3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0" name="Text Box 3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1" name="Text Box 3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2" name="Text Box 3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3" name="Text Box 3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4" name="Text Box 3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5" name="Text Box 3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6" name="Text Box 3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7" name="Text Box 3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8" name="Text Box 3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49" name="Text Box 3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0" name="Text Box 3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1" name="Text Box 3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2" name="Text Box 3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3" name="Text Box 3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4" name="Text Box 3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5" name="Text Box 3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6" name="Text Box 3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7" name="Text Box 3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8" name="Text Box 3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59" name="Text Box 3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0" name="Text Box 3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1" name="Text Box 3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2" name="Text Box 3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3" name="Text Box 3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4" name="Text Box 3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5" name="Text Box 3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6" name="Text Box 3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7" name="Text Box 3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8" name="Text Box 3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69" name="Text Box 3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0" name="Text Box 3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1" name="Text Box 3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2" name="Text Box 3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3" name="Text Box 3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4" name="Text Box 3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5" name="Text Box 3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6" name="Text Box 3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7" name="Text Box 3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8" name="Text Box 3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79" name="Text Box 3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0" name="Text Box 3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1" name="Text Box 3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2" name="Text Box 3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3" name="Text Box 3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4" name="Text Box 3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5" name="Text Box 3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6" name="Text Box 3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7" name="Text Box 3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8" name="Text Box 3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89" name="Text Box 3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0" name="Text Box 3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1" name="Text Box 3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2" name="Text Box 3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3" name="Text Box 3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4" name="Text Box 3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5" name="Text Box 3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6" name="Text Box 3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7" name="Text Box 3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8" name="Text Box 3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7999" name="Text Box 3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0" name="Text Box 3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1" name="Text Box 3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2" name="Text Box 3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3" name="Text Box 3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4" name="Text Box 3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5" name="Text Box 3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6" name="Text Box 3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7" name="Text Box 3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8" name="Text Box 3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09" name="Text Box 3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0" name="Text Box 3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1" name="Text Box 3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2" name="Text Box 3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3" name="Text Box 3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4" name="Text Box 3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5" name="Text Box 3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6" name="Text Box 3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7" name="Text Box 3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8" name="Text Box 3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19" name="Text Box 3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0" name="Text Box 3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1" name="Text Box 3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2" name="Text Box 3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3" name="Text Box 3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4" name="Text Box 4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5" name="Text Box 4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6" name="Text Box 4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7" name="Text Box 4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8" name="Text Box 4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29" name="Text Box 4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0" name="Text Box 4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1" name="Text Box 4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2" name="Text Box 4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3" name="Text Box 4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4" name="Text Box 4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5" name="Text Box 4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6" name="Text Box 4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7" name="Text Box 4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8" name="Text Box 4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39" name="Text Box 4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0" name="Text Box 4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1" name="Text Box 4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2" name="Text Box 4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3" name="Text Box 4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4" name="Text Box 4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5" name="Text Box 4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6" name="Text Box 4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7" name="Text Box 4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8" name="Text Box 4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49" name="Text Box 4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0" name="Text Box 4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1" name="Text Box 4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2" name="Text Box 4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3" name="Text Box 4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4" name="Text Box 4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5" name="Text Box 4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6" name="Text Box 4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7" name="Text Box 4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8" name="Text Box 4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59" name="Text Box 4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0" name="Text Box 4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1" name="Text Box 4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2" name="Text Box 4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3" name="Text Box 4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4" name="Text Box 4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5" name="Text Box 4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6" name="Text Box 4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7" name="Text Box 4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8" name="Text Box 4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69" name="Text Box 4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0" name="Text Box 4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1" name="Text Box 4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2" name="Text Box 4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3" name="Text Box 4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4" name="Text Box 4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5" name="Text Box 4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6" name="Text Box 4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7" name="Text Box 4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8" name="Text Box 4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79" name="Text Box 4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0" name="Text Box 4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1" name="Text Box 4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2" name="Text Box 4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3" name="Text Box 4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4" name="Text Box 4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5" name="Text Box 4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6" name="Text Box 4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7" name="Text Box 4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8" name="Text Box 4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89" name="Text Box 4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0" name="Text Box 4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1" name="Text Box 4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2" name="Text Box 4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3" name="Text Box 4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4" name="Text Box 4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5" name="Text Box 4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6" name="Text Box 4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7" name="Text Box 4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8" name="Text Box 4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099" name="Text Box 4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0" name="Text Box 4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1" name="Text Box 4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2" name="Text Box 4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3" name="Text Box 4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4" name="Text Box 4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5" name="Text Box 4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6" name="Text Box 4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7" name="Text Box 4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8" name="Text Box 4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09" name="Text Box 4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0" name="Text Box 4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1" name="Text Box 4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2" name="Text Box 4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3" name="Text Box 4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4" name="Text Box 4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5" name="Text Box 4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6" name="Text Box 4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7" name="Text Box 4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8" name="Text Box 4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19" name="Text Box 4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0" name="Text Box 4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1" name="Text Box 4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2" name="Text Box 4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3" name="Text Box 4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4" name="Text Box 5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5" name="Text Box 5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6" name="Text Box 5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7" name="Text Box 5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8" name="Text Box 5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29" name="Text Box 5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0" name="Text Box 50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1" name="Text Box 50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2" name="Text Box 50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3" name="Text Box 50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4" name="Text Box 51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5" name="Text Box 51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6" name="Text Box 51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7" name="Text Box 51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8" name="Text Box 51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39" name="Text Box 51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0" name="Text Box 51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1" name="Text Box 51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2" name="Text Box 51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3" name="Text Box 51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4" name="Text Box 52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5" name="Text Box 52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6" name="Text Box 52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7" name="Text Box 52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8" name="Text Box 52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49" name="Text Box 52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0" name="Text Box 52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1" name="Text Box 52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2" name="Text Box 52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3" name="Text Box 52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4" name="Text Box 53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5" name="Text Box 53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6" name="Text Box 53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7" name="Text Box 53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8" name="Text Box 53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59" name="Text Box 53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0" name="Text Box 53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1" name="Text Box 53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2" name="Text Box 53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3" name="Text Box 53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4" name="Text Box 54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5" name="Text Box 54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6" name="Text Box 54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7" name="Text Box 54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8" name="Text Box 54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69" name="Text Box 54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0" name="Text Box 54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1" name="Text Box 54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2" name="Text Box 54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3" name="Text Box 54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4" name="Text Box 55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5" name="Text Box 55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6" name="Text Box 55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7" name="Text Box 55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8" name="Text Box 55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79" name="Text Box 55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0" name="Text Box 55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1" name="Text Box 55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2" name="Text Box 55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3" name="Text Box 55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4" name="Text Box 56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5" name="Text Box 56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6" name="Text Box 56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7" name="Text Box 56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8" name="Text Box 56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89" name="Text Box 56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0" name="Text Box 56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1" name="Text Box 56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2" name="Text Box 56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3" name="Text Box 56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4" name="Text Box 57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5" name="Text Box 57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6" name="Text Box 57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7" name="Text Box 57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8" name="Text Box 57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199" name="Text Box 57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0" name="Text Box 57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1" name="Text Box 57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2" name="Text Box 57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3" name="Text Box 57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4" name="Text Box 58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5" name="Text Box 58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6" name="Text Box 58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7" name="Text Box 58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8" name="Text Box 58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09" name="Text Box 58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0" name="Text Box 58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1" name="Text Box 58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2" name="Text Box 58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3" name="Text Box 58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4" name="Text Box 59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5" name="Text Box 59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6" name="Text Box 59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7" name="Text Box 59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8" name="Text Box 59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19" name="Text Box 59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0" name="Text Box 596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1" name="Text Box 597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2" name="Text Box 598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3" name="Text Box 599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4" name="Text Box 600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5" name="Text Box 601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6" name="Text Box 602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7" name="Text Box 603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8" name="Text Box 604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68581</xdr:rowOff>
    </xdr:to>
    <xdr:sp macro="" textlink="">
      <xdr:nvSpPr>
        <xdr:cNvPr id="8229" name="Text Box 605"/>
        <xdr:cNvSpPr txBox="1">
          <a:spLocks noChangeArrowheads="1"/>
        </xdr:cNvSpPr>
      </xdr:nvSpPr>
      <xdr:spPr>
        <a:xfrm>
          <a:off x="6981825" y="2667000"/>
          <a:ext cx="0" cy="268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0" name="Text Box 3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1" name="Text Box 3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2" name="Text Box 3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3" name="Text Box 3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4" name="Text Box 3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5" name="Text Box 3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6" name="Text Box 3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7" name="Text Box 3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8" name="Text Box 3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39" name="Text Box 4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0" name="Text Box 4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1" name="Text Box 4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2" name="Text Box 4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3" name="Text Box 4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4" name="Text Box 4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5" name="Text Box 4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6" name="Text Box 4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7" name="Text Box 4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8" name="Text Box 4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49" name="Text Box 5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0" name="Text Box 5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1" name="Text Box 5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2" name="Text Box 5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3" name="Text Box 5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4" name="Text Box 5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5" name="Text Box 5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6" name="Text Box 5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7" name="Text Box 5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8" name="Text Box 5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59" name="Text Box 6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0" name="Text Box 6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1" name="Text Box 6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2" name="Text Box 6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3" name="Text Box 6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4" name="Text Box 6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5" name="Text Box 6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6" name="Text Box 6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7" name="Text Box 6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8" name="Text Box 6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69" name="Text Box 7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0" name="Text Box 7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1" name="Text Box 7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2" name="Text Box 7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3" name="Text Box 7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4" name="Text Box 7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5" name="Text Box 7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6" name="Text Box 7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7" name="Text Box 7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8" name="Text Box 7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79" name="Text Box 8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0" name="Text Box 8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1" name="Text Box 8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2" name="Text Box 8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3" name="Text Box 8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4" name="Text Box 8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5" name="Text Box 8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6" name="Text Box 8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7" name="Text Box 8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8" name="Text Box 8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89" name="Text Box 9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0" name="Text Box 9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1" name="Text Box 9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2" name="Text Box 9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3" name="Text Box 9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4" name="Text Box 9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5" name="Text Box 9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6" name="Text Box 9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7" name="Text Box 9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8" name="Text Box 9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299" name="Text Box 10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0" name="Text Box 10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1" name="Text Box 10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2" name="Text Box 10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3" name="Text Box 10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4" name="Text Box 10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5" name="Text Box 10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6" name="Text Box 10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7" name="Text Box 10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8" name="Text Box 10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09" name="Text Box 11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0" name="Text Box 11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1" name="Text Box 11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2" name="Text Box 11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3" name="Text Box 11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4" name="Text Box 11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5" name="Text Box 11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6" name="Text Box 11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7" name="Text Box 11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8" name="Text Box 11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19" name="Text Box 12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0" name="Text Box 12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1" name="Text Box 12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2" name="Text Box 12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3" name="Text Box 12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4" name="Text Box 12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5" name="Text Box 12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6" name="Text Box 12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7" name="Text Box 12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8" name="Text Box 12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29" name="Text Box 13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0" name="Text Box 13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1" name="Text Box 13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2" name="Text Box 13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3" name="Text Box 13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4" name="Text Box 13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5" name="Text Box 13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6" name="Text Box 13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7" name="Text Box 13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8" name="Text Box 13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39" name="Text Box 14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0" name="Text Box 14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1" name="Text Box 14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2" name="Text Box 14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3" name="Text Box 14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4" name="Text Box 14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5" name="Text Box 14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6" name="Text Box 14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7" name="Text Box 14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8" name="Text Box 14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49" name="Text Box 15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0" name="Text Box 15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1" name="Text Box 15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2" name="Text Box 15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3" name="Text Box 15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4" name="Text Box 15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5" name="Text Box 15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6" name="Text Box 15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7" name="Text Box 15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8" name="Text Box 15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59" name="Text Box 16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0" name="Text Box 16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1" name="Text Box 16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2" name="Text Box 16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3" name="Text Box 16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4" name="Text Box 16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5" name="Text Box 16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6" name="Text Box 16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7" name="Text Box 16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8" name="Text Box 16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69" name="Text Box 17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0" name="Text Box 17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1" name="Text Box 17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2" name="Text Box 17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3" name="Text Box 17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4" name="Text Box 17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5" name="Text Box 17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6" name="Text Box 17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7" name="Text Box 17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8" name="Text Box 17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79" name="Text Box 18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0" name="Text Box 18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1" name="Text Box 18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2" name="Text Box 18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3" name="Text Box 18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4" name="Text Box 18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5" name="Text Box 18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6" name="Text Box 18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7" name="Text Box 18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8" name="Text Box 18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89" name="Text Box 19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0" name="Text Box 19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1" name="Text Box 19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2" name="Text Box 19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3" name="Text Box 19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4" name="Text Box 19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5" name="Text Box 19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6" name="Text Box 19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7" name="Text Box 19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8" name="Text Box 19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399" name="Text Box 20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0" name="Text Box 20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1" name="Text Box 20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2" name="Text Box 20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3" name="Text Box 20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4" name="Text Box 20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5" name="Text Box 20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6" name="Text Box 20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7" name="Text Box 20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8" name="Text Box 20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09" name="Text Box 21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0" name="Text Box 21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1" name="Text Box 21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2" name="Text Box 21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3" name="Text Box 21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4" name="Text Box 21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5" name="Text Box 21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6" name="Text Box 21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7" name="Text Box 21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8" name="Text Box 21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19" name="Text Box 22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0" name="Text Box 22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1" name="Text Box 22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2" name="Text Box 22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3" name="Text Box 22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4" name="Text Box 22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5" name="Text Box 22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6" name="Text Box 22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7" name="Text Box 22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8" name="Text Box 22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29" name="Text Box 23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0" name="Text Box 23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1" name="Text Box 23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2" name="Text Box 23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3" name="Text Box 23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4" name="Text Box 23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5" name="Text Box 23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6" name="Text Box 23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7" name="Text Box 23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8" name="Text Box 23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39" name="Text Box 24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0" name="Text Box 24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1" name="Text Box 24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2" name="Text Box 24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3" name="Text Box 24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4" name="Text Box 24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5" name="Text Box 24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6" name="Text Box 24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7" name="Text Box 24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8" name="Text Box 24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49" name="Text Box 25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0" name="Text Box 25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1" name="Text Box 25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2" name="Text Box 25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3" name="Text Box 25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4" name="Text Box 25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5" name="Text Box 25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6" name="Text Box 25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7" name="Text Box 25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8" name="Text Box 25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59" name="Text Box 26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0" name="Text Box 26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1" name="Text Box 26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2" name="Text Box 26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3" name="Text Box 26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4" name="Text Box 26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5" name="Text Box 26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6" name="Text Box 26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7" name="Text Box 26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8" name="Text Box 26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69" name="Text Box 27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0" name="Text Box 27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1" name="Text Box 27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2" name="Text Box 27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3" name="Text Box 27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4" name="Text Box 27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5" name="Text Box 27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6" name="Text Box 27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7" name="Text Box 27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8" name="Text Box 27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79" name="Text Box 28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0" name="Text Box 28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1" name="Text Box 28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2" name="Text Box 28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3" name="Text Box 28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4" name="Text Box 28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5" name="Text Box 28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6" name="Text Box 28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7" name="Text Box 28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8" name="Text Box 28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89" name="Text Box 29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0" name="Text Box 29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1" name="Text Box 29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2" name="Text Box 29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3" name="Text Box 29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4" name="Text Box 29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5" name="Text Box 29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6" name="Text Box 29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7" name="Text Box 29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8" name="Text Box 29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499" name="Text Box 30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0" name="Text Box 30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1" name="Text Box 30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2" name="Text Box 30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3" name="Text Box 30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4" name="Text Box 30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5" name="Text Box 30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6" name="Text Box 30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7" name="Text Box 30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8" name="Text Box 30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09" name="Text Box 31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0" name="Text Box 31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1" name="Text Box 31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2" name="Text Box 31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3" name="Text Box 31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4" name="Text Box 31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5" name="Text Box 31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6" name="Text Box 31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7" name="Text Box 31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8" name="Text Box 31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19" name="Text Box 32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0" name="Text Box 32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1" name="Text Box 32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2" name="Text Box 32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3" name="Text Box 32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4" name="Text Box 32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5" name="Text Box 32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6" name="Text Box 32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7" name="Text Box 32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8" name="Text Box 32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29" name="Text Box 33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0" name="Text Box 33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1" name="Text Box 33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2" name="Text Box 33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3" name="Text Box 33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4" name="Text Box 33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5" name="Text Box 33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6" name="Text Box 33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7" name="Text Box 33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8" name="Text Box 33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39" name="Text Box 34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0" name="Text Box 34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1" name="Text Box 34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2" name="Text Box 34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3" name="Text Box 34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4" name="Text Box 34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5" name="Text Box 34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6" name="Text Box 34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7" name="Text Box 34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8" name="Text Box 34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49" name="Text Box 35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0" name="Text Box 35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1" name="Text Box 35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2" name="Text Box 35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3" name="Text Box 35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4" name="Text Box 35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5" name="Text Box 35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6" name="Text Box 35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7" name="Text Box 35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8" name="Text Box 35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59" name="Text Box 36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0" name="Text Box 36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1" name="Text Box 36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2" name="Text Box 36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3" name="Text Box 36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4" name="Text Box 36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5" name="Text Box 36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6" name="Text Box 36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7" name="Text Box 36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8" name="Text Box 36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69" name="Text Box 37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0" name="Text Box 37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1" name="Text Box 37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2" name="Text Box 37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3" name="Text Box 37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4" name="Text Box 37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5" name="Text Box 37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6" name="Text Box 37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7" name="Text Box 37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8" name="Text Box 37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79" name="Text Box 38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0" name="Text Box 38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1" name="Text Box 38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2" name="Text Box 38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3" name="Text Box 38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4" name="Text Box 38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5" name="Text Box 38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6" name="Text Box 38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7" name="Text Box 38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8" name="Text Box 38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89" name="Text Box 39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0" name="Text Box 39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1" name="Text Box 39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2" name="Text Box 39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3" name="Text Box 39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4" name="Text Box 39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5" name="Text Box 39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6" name="Text Box 39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7" name="Text Box 39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8" name="Text Box 39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599" name="Text Box 40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0" name="Text Box 40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1" name="Text Box 40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2" name="Text Box 40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3" name="Text Box 40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4" name="Text Box 40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5" name="Text Box 40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6" name="Text Box 40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7" name="Text Box 40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8" name="Text Box 40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09" name="Text Box 41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0" name="Text Box 41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1" name="Text Box 41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2" name="Text Box 41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3" name="Text Box 41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4" name="Text Box 41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5" name="Text Box 41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6" name="Text Box 41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7" name="Text Box 41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8" name="Text Box 41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19" name="Text Box 42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0" name="Text Box 42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1" name="Text Box 42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2" name="Text Box 42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3" name="Text Box 42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4" name="Text Box 42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5" name="Text Box 42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6" name="Text Box 42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7" name="Text Box 42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8" name="Text Box 42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29" name="Text Box 43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0" name="Text Box 43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1" name="Text Box 43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2" name="Text Box 43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3" name="Text Box 43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4" name="Text Box 43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5" name="Text Box 43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6" name="Text Box 43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7" name="Text Box 43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8" name="Text Box 43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39" name="Text Box 44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0" name="Text Box 44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1" name="Text Box 44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2" name="Text Box 44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3" name="Text Box 44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4" name="Text Box 44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5" name="Text Box 44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6" name="Text Box 44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7" name="Text Box 44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8" name="Text Box 44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49" name="Text Box 45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0" name="Text Box 45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1" name="Text Box 45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2" name="Text Box 45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3" name="Text Box 45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4" name="Text Box 45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5" name="Text Box 45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6" name="Text Box 45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7" name="Text Box 45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8" name="Text Box 45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59" name="Text Box 46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0" name="Text Box 46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1" name="Text Box 46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2" name="Text Box 46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3" name="Text Box 46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4" name="Text Box 46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5" name="Text Box 46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6" name="Text Box 46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7" name="Text Box 46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8" name="Text Box 46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69" name="Text Box 47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0" name="Text Box 47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1" name="Text Box 47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2" name="Text Box 47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3" name="Text Box 47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4" name="Text Box 47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5" name="Text Box 47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6" name="Text Box 47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7" name="Text Box 47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8" name="Text Box 47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79" name="Text Box 48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0" name="Text Box 48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1" name="Text Box 48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2" name="Text Box 48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3" name="Text Box 48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4" name="Text Box 48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5" name="Text Box 48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6" name="Text Box 48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7" name="Text Box 48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8" name="Text Box 48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89" name="Text Box 49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0" name="Text Box 49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1" name="Text Box 49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2" name="Text Box 49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3" name="Text Box 49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4" name="Text Box 49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5" name="Text Box 49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6" name="Text Box 49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7" name="Text Box 49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8" name="Text Box 49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699" name="Text Box 50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0" name="Text Box 50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1" name="Text Box 50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2" name="Text Box 50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3" name="Text Box 50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4" name="Text Box 50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5" name="Text Box 50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6" name="Text Box 50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7" name="Text Box 50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8" name="Text Box 50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09" name="Text Box 51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0" name="Text Box 51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1" name="Text Box 51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2" name="Text Box 51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3" name="Text Box 51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4" name="Text Box 51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5" name="Text Box 51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6" name="Text Box 51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7" name="Text Box 51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8" name="Text Box 51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19" name="Text Box 52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0" name="Text Box 52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1" name="Text Box 52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2" name="Text Box 52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3" name="Text Box 52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4" name="Text Box 52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5" name="Text Box 52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6" name="Text Box 52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7" name="Text Box 52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8" name="Text Box 52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29" name="Text Box 53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0" name="Text Box 53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1" name="Text Box 53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2" name="Text Box 53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3" name="Text Box 53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4" name="Text Box 53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5" name="Text Box 53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6" name="Text Box 53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7" name="Text Box 53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8" name="Text Box 53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39" name="Text Box 54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0" name="Text Box 54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1" name="Text Box 54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2" name="Text Box 54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3" name="Text Box 54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4" name="Text Box 54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5" name="Text Box 54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6" name="Text Box 54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7" name="Text Box 54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8" name="Text Box 54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49" name="Text Box 55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0" name="Text Box 55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1" name="Text Box 55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2" name="Text Box 55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3" name="Text Box 55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4" name="Text Box 55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5" name="Text Box 55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6" name="Text Box 55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7" name="Text Box 55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8" name="Text Box 55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59" name="Text Box 56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0" name="Text Box 56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1" name="Text Box 56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2" name="Text Box 56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3" name="Text Box 56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4" name="Text Box 56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5" name="Text Box 56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6" name="Text Box 56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7" name="Text Box 56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8" name="Text Box 56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69" name="Text Box 57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0" name="Text Box 57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1" name="Text Box 57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2" name="Text Box 57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3" name="Text Box 57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4" name="Text Box 57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5" name="Text Box 57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6" name="Text Box 57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7" name="Text Box 57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8" name="Text Box 57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79" name="Text Box 58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0" name="Text Box 58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1" name="Text Box 58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2" name="Text Box 58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3" name="Text Box 58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4" name="Text Box 58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5" name="Text Box 58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6" name="Text Box 58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7" name="Text Box 58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8" name="Text Box 58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89" name="Text Box 59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0" name="Text Box 59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1" name="Text Box 59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2" name="Text Box 59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3" name="Text Box 59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4" name="Text Box 59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5" name="Text Box 596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6" name="Text Box 597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7" name="Text Box 598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8" name="Text Box 599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799" name="Text Box 600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800" name="Text Box 601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801" name="Text Box 602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802" name="Text Box 603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803" name="Text Box 604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4082</xdr:rowOff>
    </xdr:to>
    <xdr:sp macro="" textlink="">
      <xdr:nvSpPr>
        <xdr:cNvPr id="8804" name="Text Box 605"/>
        <xdr:cNvSpPr txBox="1">
          <a:spLocks noChangeArrowheads="1"/>
        </xdr:cNvSpPr>
      </xdr:nvSpPr>
      <xdr:spPr>
        <a:xfrm>
          <a:off x="8734425" y="4286250"/>
          <a:ext cx="106680" cy="204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0</xdr:colOff>
      <xdr:row>9</xdr:row>
      <xdr:rowOff>7620</xdr:rowOff>
    </xdr:to>
    <xdr:sp macro="" textlink="">
      <xdr:nvSpPr>
        <xdr:cNvPr id="8805" name="Text Box 570"/>
        <xdr:cNvSpPr txBox="1">
          <a:spLocks noChangeArrowheads="1"/>
        </xdr:cNvSpPr>
      </xdr:nvSpPr>
      <xdr:spPr>
        <a:xfrm>
          <a:off x="5514975" y="473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0</xdr:colOff>
      <xdr:row>9</xdr:row>
      <xdr:rowOff>7620</xdr:rowOff>
    </xdr:to>
    <xdr:sp macro="" textlink="">
      <xdr:nvSpPr>
        <xdr:cNvPr id="8806" name="Text Box 571"/>
        <xdr:cNvSpPr txBox="1">
          <a:spLocks noChangeArrowheads="1"/>
        </xdr:cNvSpPr>
      </xdr:nvSpPr>
      <xdr:spPr>
        <a:xfrm>
          <a:off x="5514975" y="473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0</xdr:colOff>
      <xdr:row>9</xdr:row>
      <xdr:rowOff>7620</xdr:rowOff>
    </xdr:to>
    <xdr:sp macro="" textlink="">
      <xdr:nvSpPr>
        <xdr:cNvPr id="8807" name="Text Box 572"/>
        <xdr:cNvSpPr txBox="1">
          <a:spLocks noChangeArrowheads="1"/>
        </xdr:cNvSpPr>
      </xdr:nvSpPr>
      <xdr:spPr>
        <a:xfrm>
          <a:off x="5514975" y="473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08" name="Text Box 3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09" name="Text Box 3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0" name="Text Box 3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1" name="Text Box 3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2" name="Text Box 3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3" name="Text Box 3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4" name="Text Box 3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5" name="Text Box 3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6" name="Text Box 3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7" name="Text Box 4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8" name="Text Box 4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19" name="Text Box 4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0" name="Text Box 4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1" name="Text Box 4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2" name="Text Box 4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3" name="Text Box 4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4" name="Text Box 4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5" name="Text Box 4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6" name="Text Box 4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7" name="Text Box 5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8" name="Text Box 5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29" name="Text Box 5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0" name="Text Box 5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1" name="Text Box 5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2" name="Text Box 5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3" name="Text Box 5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4" name="Text Box 5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5" name="Text Box 5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6" name="Text Box 5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7" name="Text Box 6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8" name="Text Box 6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39" name="Text Box 6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0" name="Text Box 6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1" name="Text Box 6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2" name="Text Box 6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3" name="Text Box 6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4" name="Text Box 6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5" name="Text Box 6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6" name="Text Box 6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7" name="Text Box 7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8" name="Text Box 7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49" name="Text Box 7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0" name="Text Box 7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1" name="Text Box 7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2" name="Text Box 7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3" name="Text Box 7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4" name="Text Box 7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5" name="Text Box 7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6" name="Text Box 7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7" name="Text Box 8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8" name="Text Box 8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59" name="Text Box 8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0" name="Text Box 8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1" name="Text Box 8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2" name="Text Box 8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3" name="Text Box 8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4" name="Text Box 8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5" name="Text Box 8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6" name="Text Box 8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7" name="Text Box 9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8" name="Text Box 9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69" name="Text Box 9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0" name="Text Box 9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1" name="Text Box 9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2" name="Text Box 9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3" name="Text Box 9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4" name="Text Box 9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5" name="Text Box 9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6" name="Text Box 9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7" name="Text Box 10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8" name="Text Box 10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79" name="Text Box 10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0" name="Text Box 10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1" name="Text Box 10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2" name="Text Box 10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3" name="Text Box 10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4" name="Text Box 10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5" name="Text Box 10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6" name="Text Box 10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7" name="Text Box 11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8" name="Text Box 11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89" name="Text Box 11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0" name="Text Box 11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1" name="Text Box 11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2" name="Text Box 11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3" name="Text Box 11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4" name="Text Box 11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5" name="Text Box 11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6" name="Text Box 11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7" name="Text Box 12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8" name="Text Box 12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899" name="Text Box 12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0" name="Text Box 12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1" name="Text Box 12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2" name="Text Box 12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3" name="Text Box 12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4" name="Text Box 12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5" name="Text Box 12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6" name="Text Box 12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7" name="Text Box 13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8" name="Text Box 13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09" name="Text Box 13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0" name="Text Box 13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1" name="Text Box 13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2" name="Text Box 13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3" name="Text Box 13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4" name="Text Box 13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5" name="Text Box 13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6" name="Text Box 13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7" name="Text Box 14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8" name="Text Box 14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19" name="Text Box 14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0" name="Text Box 14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1" name="Text Box 14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2" name="Text Box 14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3" name="Text Box 14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4" name="Text Box 14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5" name="Text Box 14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6" name="Text Box 14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7" name="Text Box 15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8" name="Text Box 15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29" name="Text Box 15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0" name="Text Box 15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1" name="Text Box 15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2" name="Text Box 15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3" name="Text Box 15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4" name="Text Box 15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5" name="Text Box 15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6" name="Text Box 15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7" name="Text Box 16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8" name="Text Box 16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39" name="Text Box 16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0" name="Text Box 16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1" name="Text Box 16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2" name="Text Box 16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3" name="Text Box 16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4" name="Text Box 16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5" name="Text Box 16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6" name="Text Box 16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7" name="Text Box 17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8" name="Text Box 17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49" name="Text Box 17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0" name="Text Box 17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1" name="Text Box 17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2" name="Text Box 17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3" name="Text Box 17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4" name="Text Box 17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5" name="Text Box 17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6" name="Text Box 17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7" name="Text Box 18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8" name="Text Box 18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59" name="Text Box 18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0" name="Text Box 18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1" name="Text Box 18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2" name="Text Box 18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3" name="Text Box 18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4" name="Text Box 18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5" name="Text Box 18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6" name="Text Box 18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7" name="Text Box 19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8" name="Text Box 19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69" name="Text Box 19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0" name="Text Box 19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1" name="Text Box 19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2" name="Text Box 19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3" name="Text Box 19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4" name="Text Box 19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5" name="Text Box 19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6" name="Text Box 19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7" name="Text Box 20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8" name="Text Box 20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79" name="Text Box 20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0" name="Text Box 20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1" name="Text Box 20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2" name="Text Box 20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3" name="Text Box 20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4" name="Text Box 20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5" name="Text Box 20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6" name="Text Box 20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7" name="Text Box 21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8" name="Text Box 21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89" name="Text Box 21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0" name="Text Box 21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1" name="Text Box 21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2" name="Text Box 21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3" name="Text Box 21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4" name="Text Box 21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5" name="Text Box 21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6" name="Text Box 21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7" name="Text Box 22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8" name="Text Box 22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8999" name="Text Box 22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0" name="Text Box 22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1" name="Text Box 22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2" name="Text Box 22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3" name="Text Box 22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4" name="Text Box 22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5" name="Text Box 22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6" name="Text Box 22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7" name="Text Box 23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8" name="Text Box 23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09" name="Text Box 23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0" name="Text Box 23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1" name="Text Box 23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2" name="Text Box 23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3" name="Text Box 23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4" name="Text Box 23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5" name="Text Box 23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6" name="Text Box 23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7" name="Text Box 24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8" name="Text Box 24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19" name="Text Box 24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0" name="Text Box 24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1" name="Text Box 24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2" name="Text Box 24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3" name="Text Box 24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4" name="Text Box 24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5" name="Text Box 24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6" name="Text Box 24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7" name="Text Box 25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8" name="Text Box 25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29" name="Text Box 25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0" name="Text Box 25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1" name="Text Box 25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2" name="Text Box 25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3" name="Text Box 25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4" name="Text Box 25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5" name="Text Box 25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6" name="Text Box 25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7" name="Text Box 26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8" name="Text Box 26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39" name="Text Box 26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0" name="Text Box 26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1" name="Text Box 26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2" name="Text Box 26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3" name="Text Box 26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4" name="Text Box 26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5" name="Text Box 26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6" name="Text Box 26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7" name="Text Box 27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8" name="Text Box 27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49" name="Text Box 27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0" name="Text Box 27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1" name="Text Box 27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2" name="Text Box 27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3" name="Text Box 27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4" name="Text Box 27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5" name="Text Box 27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6" name="Text Box 27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7" name="Text Box 28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8" name="Text Box 28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59" name="Text Box 28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0" name="Text Box 28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1" name="Text Box 28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2" name="Text Box 28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3" name="Text Box 28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4" name="Text Box 28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5" name="Text Box 28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6" name="Text Box 28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7" name="Text Box 29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8" name="Text Box 29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69" name="Text Box 29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0" name="Text Box 29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1" name="Text Box 29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2" name="Text Box 29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3" name="Text Box 29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4" name="Text Box 29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5" name="Text Box 29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6" name="Text Box 29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7" name="Text Box 30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8" name="Text Box 30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79" name="Text Box 30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0" name="Text Box 30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1" name="Text Box 30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2" name="Text Box 30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3" name="Text Box 30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4" name="Text Box 30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5" name="Text Box 30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6" name="Text Box 30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7" name="Text Box 31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8" name="Text Box 31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89" name="Text Box 31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0" name="Text Box 31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1" name="Text Box 31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2" name="Text Box 31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3" name="Text Box 31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4" name="Text Box 31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5" name="Text Box 31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6" name="Text Box 31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7" name="Text Box 32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8" name="Text Box 32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099" name="Text Box 32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0" name="Text Box 32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1" name="Text Box 32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2" name="Text Box 32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3" name="Text Box 32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4" name="Text Box 32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5" name="Text Box 32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6" name="Text Box 32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7" name="Text Box 33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8" name="Text Box 33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09" name="Text Box 33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0" name="Text Box 33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1" name="Text Box 33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2" name="Text Box 33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3" name="Text Box 33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4" name="Text Box 33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5" name="Text Box 33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6" name="Text Box 33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7" name="Text Box 34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8" name="Text Box 34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19" name="Text Box 34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0" name="Text Box 34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1" name="Text Box 34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2" name="Text Box 34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3" name="Text Box 34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4" name="Text Box 34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5" name="Text Box 34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6" name="Text Box 34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7" name="Text Box 35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8" name="Text Box 35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29" name="Text Box 35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0" name="Text Box 35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1" name="Text Box 35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2" name="Text Box 35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3" name="Text Box 35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4" name="Text Box 35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5" name="Text Box 35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6" name="Text Box 35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7" name="Text Box 36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8" name="Text Box 36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39" name="Text Box 36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0" name="Text Box 36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1" name="Text Box 36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2" name="Text Box 36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3" name="Text Box 36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4" name="Text Box 36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5" name="Text Box 36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6" name="Text Box 36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7" name="Text Box 37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8" name="Text Box 37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49" name="Text Box 37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0" name="Text Box 37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1" name="Text Box 37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2" name="Text Box 37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3" name="Text Box 37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4" name="Text Box 37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5" name="Text Box 37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6" name="Text Box 37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7" name="Text Box 38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8" name="Text Box 38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59" name="Text Box 38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0" name="Text Box 38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1" name="Text Box 38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2" name="Text Box 38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3" name="Text Box 38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4" name="Text Box 38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5" name="Text Box 38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6" name="Text Box 38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7" name="Text Box 39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8" name="Text Box 39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69" name="Text Box 39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0" name="Text Box 39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1" name="Text Box 39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2" name="Text Box 39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3" name="Text Box 39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4" name="Text Box 39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5" name="Text Box 39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6" name="Text Box 39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7" name="Text Box 40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8" name="Text Box 40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79" name="Text Box 40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0" name="Text Box 40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1" name="Text Box 40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2" name="Text Box 40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3" name="Text Box 40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4" name="Text Box 40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5" name="Text Box 40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6" name="Text Box 40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7" name="Text Box 41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8" name="Text Box 41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89" name="Text Box 41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0" name="Text Box 41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1" name="Text Box 41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2" name="Text Box 41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3" name="Text Box 41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4" name="Text Box 41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5" name="Text Box 41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6" name="Text Box 41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7" name="Text Box 42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8" name="Text Box 42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199" name="Text Box 42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0" name="Text Box 42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1" name="Text Box 42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2" name="Text Box 42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3" name="Text Box 42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4" name="Text Box 42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5" name="Text Box 42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6" name="Text Box 42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7" name="Text Box 43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8" name="Text Box 43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09" name="Text Box 43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0" name="Text Box 43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1" name="Text Box 43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2" name="Text Box 43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3" name="Text Box 43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4" name="Text Box 43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5" name="Text Box 43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6" name="Text Box 43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7" name="Text Box 44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8" name="Text Box 44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19" name="Text Box 44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0" name="Text Box 44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1" name="Text Box 44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2" name="Text Box 44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3" name="Text Box 44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4" name="Text Box 44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5" name="Text Box 44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6" name="Text Box 44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7" name="Text Box 45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8" name="Text Box 45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29" name="Text Box 45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0" name="Text Box 45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1" name="Text Box 45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2" name="Text Box 45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3" name="Text Box 45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4" name="Text Box 45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5" name="Text Box 45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6" name="Text Box 45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7" name="Text Box 46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8" name="Text Box 46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39" name="Text Box 46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0" name="Text Box 46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1" name="Text Box 46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2" name="Text Box 46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3" name="Text Box 46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4" name="Text Box 46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5" name="Text Box 46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6" name="Text Box 46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7" name="Text Box 47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8" name="Text Box 47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49" name="Text Box 47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0" name="Text Box 47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1" name="Text Box 47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2" name="Text Box 47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3" name="Text Box 47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4" name="Text Box 47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5" name="Text Box 47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6" name="Text Box 47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7" name="Text Box 48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8" name="Text Box 48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59" name="Text Box 48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0" name="Text Box 48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1" name="Text Box 48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2" name="Text Box 48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3" name="Text Box 48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4" name="Text Box 48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5" name="Text Box 48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6" name="Text Box 48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7" name="Text Box 49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8" name="Text Box 49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69" name="Text Box 49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0" name="Text Box 49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1" name="Text Box 49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2" name="Text Box 49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3" name="Text Box 49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4" name="Text Box 49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5" name="Text Box 49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6" name="Text Box 49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7" name="Text Box 50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8" name="Text Box 50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79" name="Text Box 50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0" name="Text Box 50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1" name="Text Box 50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2" name="Text Box 50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3" name="Text Box 50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4" name="Text Box 50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5" name="Text Box 50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6" name="Text Box 50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7" name="Text Box 51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8" name="Text Box 51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89" name="Text Box 51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0" name="Text Box 51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1" name="Text Box 51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2" name="Text Box 51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3" name="Text Box 51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4" name="Text Box 51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5" name="Text Box 51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6" name="Text Box 51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7" name="Text Box 52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8" name="Text Box 52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299" name="Text Box 52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0" name="Text Box 52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1" name="Text Box 52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2" name="Text Box 52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3" name="Text Box 52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4" name="Text Box 52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5" name="Text Box 52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6" name="Text Box 52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7" name="Text Box 53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8" name="Text Box 53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09" name="Text Box 53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0" name="Text Box 53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1" name="Text Box 53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2" name="Text Box 53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3" name="Text Box 53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4" name="Text Box 53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5" name="Text Box 53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6" name="Text Box 53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7" name="Text Box 54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8" name="Text Box 54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19" name="Text Box 54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0" name="Text Box 54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1" name="Text Box 54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2" name="Text Box 54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3" name="Text Box 54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4" name="Text Box 54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5" name="Text Box 54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6" name="Text Box 54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7" name="Text Box 55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8" name="Text Box 55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29" name="Text Box 55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0" name="Text Box 55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1" name="Text Box 55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2" name="Text Box 55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3" name="Text Box 55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4" name="Text Box 55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5" name="Text Box 55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6" name="Text Box 55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7" name="Text Box 56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8" name="Text Box 56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39" name="Text Box 56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0" name="Text Box 56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1" name="Text Box 56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2" name="Text Box 56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3" name="Text Box 56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4" name="Text Box 56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5" name="Text Box 56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6" name="Text Box 56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7" name="Text Box 57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8" name="Text Box 57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49" name="Text Box 57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0" name="Text Box 57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1" name="Text Box 57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2" name="Text Box 57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3" name="Text Box 57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4" name="Text Box 57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5" name="Text Box 57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6" name="Text Box 57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7" name="Text Box 58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8" name="Text Box 58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59" name="Text Box 58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0" name="Text Box 58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1" name="Text Box 58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2" name="Text Box 58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3" name="Text Box 58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4" name="Text Box 58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5" name="Text Box 58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6" name="Text Box 58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7" name="Text Box 59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8" name="Text Box 59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69" name="Text Box 59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0" name="Text Box 59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1" name="Text Box 59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2" name="Text Box 59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3" name="Text Box 596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4" name="Text Box 597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5" name="Text Box 598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6" name="Text Box 599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7" name="Text Box 600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8" name="Text Box 601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79" name="Text Box 602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80" name="Text Box 603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81" name="Text Box 604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106680</xdr:colOff>
      <xdr:row>7</xdr:row>
      <xdr:rowOff>0</xdr:rowOff>
    </xdr:to>
    <xdr:sp macro="" textlink="">
      <xdr:nvSpPr>
        <xdr:cNvPr id="9382" name="Text Box 605"/>
        <xdr:cNvSpPr txBox="1">
          <a:spLocks noChangeArrowheads="1"/>
        </xdr:cNvSpPr>
      </xdr:nvSpPr>
      <xdr:spPr>
        <a:xfrm>
          <a:off x="8734425" y="4286250"/>
          <a:ext cx="10668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99060</xdr:colOff>
      <xdr:row>8</xdr:row>
      <xdr:rowOff>7620</xdr:rowOff>
    </xdr:to>
    <xdr:sp macro="" textlink="">
      <xdr:nvSpPr>
        <xdr:cNvPr id="9383" name="Text Box 570"/>
        <xdr:cNvSpPr txBox="1">
          <a:spLocks noChangeArrowheads="1"/>
        </xdr:cNvSpPr>
      </xdr:nvSpPr>
      <xdr:spPr>
        <a:xfrm>
          <a:off x="5514975" y="4524375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99060</xdr:colOff>
      <xdr:row>8</xdr:row>
      <xdr:rowOff>7620</xdr:rowOff>
    </xdr:to>
    <xdr:sp macro="" textlink="">
      <xdr:nvSpPr>
        <xdr:cNvPr id="9384" name="Text Box 571"/>
        <xdr:cNvSpPr txBox="1">
          <a:spLocks noChangeArrowheads="1"/>
        </xdr:cNvSpPr>
      </xdr:nvSpPr>
      <xdr:spPr>
        <a:xfrm>
          <a:off x="5514975" y="4524375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99060</xdr:colOff>
      <xdr:row>8</xdr:row>
      <xdr:rowOff>7620</xdr:rowOff>
    </xdr:to>
    <xdr:sp macro="" textlink="">
      <xdr:nvSpPr>
        <xdr:cNvPr id="9385" name="Text Box 572"/>
        <xdr:cNvSpPr txBox="1">
          <a:spLocks noChangeArrowheads="1"/>
        </xdr:cNvSpPr>
      </xdr:nvSpPr>
      <xdr:spPr>
        <a:xfrm>
          <a:off x="5514975" y="4524375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86" name="Text Box 657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87" name="Text Box 658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88" name="Text Box 659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89" name="Text Box 660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0" name="Text Box 661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1" name="Text Box 662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2" name="Text Box 663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3" name="Text Box 664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4" name="Text Box 665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5" name="Text Box 666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6" name="Text Box 667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7" name="Text Box 668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8" name="Text Box 669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399" name="Text Box 670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0" name="Text Box 671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1" name="Text Box 672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2" name="Text Box 673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3" name="Text Box 674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4" name="Text Box 675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5" name="Text Box 676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6" name="Text Box 677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7" name="Text Box 678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8" name="Text Box 679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09" name="Text Box 680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0" name="Text Box 681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1" name="Text Box 682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2" name="Text Box 683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3" name="Text Box 684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4" name="Text Box 685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5" name="Text Box 686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6" name="Text Box 687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7" name="Text Box 688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8" name="Text Box 689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19" name="Text Box 690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0" name="Text Box 691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1" name="Text Box 692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2" name="Text Box 693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3" name="Text Box 694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4" name="Text Box 695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5" name="Text Box 696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6" name="Text Box 697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7" name="Text Box 698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8" name="Text Box 699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95250</xdr:colOff>
      <xdr:row>7</xdr:row>
      <xdr:rowOff>28575</xdr:rowOff>
    </xdr:to>
    <xdr:sp macro="" textlink="">
      <xdr:nvSpPr>
        <xdr:cNvPr id="9429" name="Text Box 700"/>
        <xdr:cNvSpPr txBox="1">
          <a:spLocks noChangeArrowheads="1"/>
        </xdr:cNvSpPr>
      </xdr:nvSpPr>
      <xdr:spPr bwMode="auto">
        <a:xfrm>
          <a:off x="8734425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0" name="Text Box 1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1" name="Text Box 2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2" name="Text Box 3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3" name="Text Box 4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4" name="Text Box 6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5" name="Text Box 7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6" name="Text Box 8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7" name="Text Box 9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8" name="Text Box 10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39" name="Text Box 11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0" name="Text Box 56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1" name="Text Box 57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2" name="Text Box 58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3" name="Text Box 59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4" name="Text Box 60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5" name="Text Box 61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6" name="Text Box 62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7" name="Text Box 63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8" name="Text Box 596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49" name="Text Box 597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0" name="Text Box 598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1" name="Text Box 599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2" name="Text Box 600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3" name="Text Box 601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4" name="Text Box 602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5" name="Text Box 603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6" name="Text Box 604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7" name="Text Box 605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8" name="Text Box 606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59" name="Text Box 607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0" name="Text Box 608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1" name="Text Box 609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2" name="Text Box 610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3" name="Text Box 611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4" name="Text Box 612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5" name="Text Box 613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6" name="Text Box 614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7" name="Text Box 615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8" name="Text Box 616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69" name="Text Box 617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0" name="Text Box 618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1" name="Text Box 619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2" name="Text Box 620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3" name="Text Box 621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4" name="Text Box 622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5" name="Text Box 623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6" name="Text Box 624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7" name="Text Box 625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8" name="Text Box 626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79" name="Text Box 627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0" name="Text Box 628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1" name="Text Box 629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2" name="Text Box 630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3" name="Text Box 631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4" name="Text Box 632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5" name="Text Box 633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6" name="Text Box 634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7" name="Text Box 635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8" name="Text Box 636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89" name="Text Box 637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0" name="Text Box 638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1" name="Text Box 639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2" name="Text Box 640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3" name="Text Box 641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4" name="Text Box 642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5" name="Text Box 643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6" name="Text Box 644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7" name="Text Box 645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8" name="Text Box 646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499" name="Text Box 647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500" name="Text Box 648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501" name="Text Box 649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502" name="Text Box 650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503" name="Text Box 651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504" name="Text Box 652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505" name="Text Box 653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506" name="Text Box 654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76200</xdr:colOff>
      <xdr:row>6</xdr:row>
      <xdr:rowOff>0</xdr:rowOff>
    </xdr:from>
    <xdr:to>
      <xdr:col>19</xdr:col>
      <xdr:colOff>161925</xdr:colOff>
      <xdr:row>7</xdr:row>
      <xdr:rowOff>28575</xdr:rowOff>
    </xdr:to>
    <xdr:sp macro="" textlink="">
      <xdr:nvSpPr>
        <xdr:cNvPr id="9507" name="Text Box 655"/>
        <xdr:cNvSpPr txBox="1">
          <a:spLocks noChangeArrowheads="1"/>
        </xdr:cNvSpPr>
      </xdr:nvSpPr>
      <xdr:spPr bwMode="auto">
        <a:xfrm>
          <a:off x="105918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76200</xdr:colOff>
      <xdr:row>6</xdr:row>
      <xdr:rowOff>0</xdr:rowOff>
    </xdr:from>
    <xdr:to>
      <xdr:col>17</xdr:col>
      <xdr:colOff>152400</xdr:colOff>
      <xdr:row>7</xdr:row>
      <xdr:rowOff>28575</xdr:rowOff>
    </xdr:to>
    <xdr:sp macro="" textlink="">
      <xdr:nvSpPr>
        <xdr:cNvPr id="9508" name="Text Box 1207"/>
        <xdr:cNvSpPr txBox="1">
          <a:spLocks noChangeArrowheads="1"/>
        </xdr:cNvSpPr>
      </xdr:nvSpPr>
      <xdr:spPr bwMode="auto">
        <a:xfrm>
          <a:off x="9563100" y="4286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76200</xdr:colOff>
      <xdr:row>6</xdr:row>
      <xdr:rowOff>0</xdr:rowOff>
    </xdr:from>
    <xdr:to>
      <xdr:col>17</xdr:col>
      <xdr:colOff>152400</xdr:colOff>
      <xdr:row>7</xdr:row>
      <xdr:rowOff>28575</xdr:rowOff>
    </xdr:to>
    <xdr:sp macro="" textlink="">
      <xdr:nvSpPr>
        <xdr:cNvPr id="9509" name="Text Box 1208"/>
        <xdr:cNvSpPr txBox="1">
          <a:spLocks noChangeArrowheads="1"/>
        </xdr:cNvSpPr>
      </xdr:nvSpPr>
      <xdr:spPr bwMode="auto">
        <a:xfrm>
          <a:off x="9563100" y="4286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76200</xdr:colOff>
      <xdr:row>6</xdr:row>
      <xdr:rowOff>0</xdr:rowOff>
    </xdr:from>
    <xdr:to>
      <xdr:col>17</xdr:col>
      <xdr:colOff>152400</xdr:colOff>
      <xdr:row>7</xdr:row>
      <xdr:rowOff>28575</xdr:rowOff>
    </xdr:to>
    <xdr:sp macro="" textlink="">
      <xdr:nvSpPr>
        <xdr:cNvPr id="9510" name="Text Box 1209"/>
        <xdr:cNvSpPr txBox="1">
          <a:spLocks noChangeArrowheads="1"/>
        </xdr:cNvSpPr>
      </xdr:nvSpPr>
      <xdr:spPr bwMode="auto">
        <a:xfrm>
          <a:off x="9563100" y="4286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76200</xdr:colOff>
      <xdr:row>6</xdr:row>
      <xdr:rowOff>0</xdr:rowOff>
    </xdr:from>
    <xdr:to>
      <xdr:col>17</xdr:col>
      <xdr:colOff>152400</xdr:colOff>
      <xdr:row>7</xdr:row>
      <xdr:rowOff>28575</xdr:rowOff>
    </xdr:to>
    <xdr:sp macro="" textlink="">
      <xdr:nvSpPr>
        <xdr:cNvPr id="9511" name="Text Box 1210"/>
        <xdr:cNvSpPr txBox="1">
          <a:spLocks noChangeArrowheads="1"/>
        </xdr:cNvSpPr>
      </xdr:nvSpPr>
      <xdr:spPr bwMode="auto">
        <a:xfrm>
          <a:off x="9563100" y="4286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95250</xdr:colOff>
      <xdr:row>7</xdr:row>
      <xdr:rowOff>28575</xdr:rowOff>
    </xdr:to>
    <xdr:sp macro="" textlink="">
      <xdr:nvSpPr>
        <xdr:cNvPr id="9512" name="Text Box 1233"/>
        <xdr:cNvSpPr txBox="1">
          <a:spLocks noChangeArrowheads="1"/>
        </xdr:cNvSpPr>
      </xdr:nvSpPr>
      <xdr:spPr bwMode="auto">
        <a:xfrm>
          <a:off x="9486900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95250</xdr:colOff>
      <xdr:row>7</xdr:row>
      <xdr:rowOff>28575</xdr:rowOff>
    </xdr:to>
    <xdr:sp macro="" textlink="">
      <xdr:nvSpPr>
        <xdr:cNvPr id="9513" name="Text Box 1234"/>
        <xdr:cNvSpPr txBox="1">
          <a:spLocks noChangeArrowheads="1"/>
        </xdr:cNvSpPr>
      </xdr:nvSpPr>
      <xdr:spPr bwMode="auto">
        <a:xfrm>
          <a:off x="9486900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95250</xdr:colOff>
      <xdr:row>7</xdr:row>
      <xdr:rowOff>28575</xdr:rowOff>
    </xdr:to>
    <xdr:sp macro="" textlink="">
      <xdr:nvSpPr>
        <xdr:cNvPr id="9514" name="Text Box 1235"/>
        <xdr:cNvSpPr txBox="1">
          <a:spLocks noChangeArrowheads="1"/>
        </xdr:cNvSpPr>
      </xdr:nvSpPr>
      <xdr:spPr bwMode="auto">
        <a:xfrm>
          <a:off x="9486900" y="42862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15" name="Text Box 1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16" name="Text Box 2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17" name="Text Box 3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18" name="Text Box 4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19" name="Text Box 6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0" name="Text Box 7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1" name="Text Box 8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2" name="Text Box 9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3" name="Text Box 10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4" name="Text Box 11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5" name="Text Box 56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6" name="Text Box 57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7" name="Text Box 58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8" name="Text Box 59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29" name="Text Box 60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0" name="Text Box 61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1" name="Text Box 62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2" name="Text Box 63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3" name="Text Box 596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4" name="Text Box 597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5" name="Text Box 598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6" name="Text Box 599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7" name="Text Box 600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8" name="Text Box 601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39" name="Text Box 602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0" name="Text Box 603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1" name="Text Box 604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2" name="Text Box 605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3" name="Text Box 606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4" name="Text Box 607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5" name="Text Box 608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6" name="Text Box 609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7" name="Text Box 610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8" name="Text Box 611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49" name="Text Box 612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0" name="Text Box 613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1" name="Text Box 614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2" name="Text Box 615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3" name="Text Box 616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4" name="Text Box 617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5" name="Text Box 618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6" name="Text Box 619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7" name="Text Box 620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8" name="Text Box 621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59" name="Text Box 622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0" name="Text Box 623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1" name="Text Box 624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2" name="Text Box 625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3" name="Text Box 626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4" name="Text Box 627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5" name="Text Box 628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6" name="Text Box 629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7" name="Text Box 630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8" name="Text Box 631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69" name="Text Box 632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0" name="Text Box 633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1" name="Text Box 634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2" name="Text Box 635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3" name="Text Box 636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4" name="Text Box 637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5" name="Text Box 638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6" name="Text Box 639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7" name="Text Box 640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8" name="Text Box 641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79" name="Text Box 642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0" name="Text Box 643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1" name="Text Box 644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2" name="Text Box 645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3" name="Text Box 646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4" name="Text Box 647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5" name="Text Box 648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6" name="Text Box 649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7" name="Text Box 650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8" name="Text Box 651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89" name="Text Box 652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90" name="Text Box 653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91" name="Text Box 654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6</xdr:row>
      <xdr:rowOff>0</xdr:rowOff>
    </xdr:from>
    <xdr:to>
      <xdr:col>27</xdr:col>
      <xdr:colOff>161925</xdr:colOff>
      <xdr:row>7</xdr:row>
      <xdr:rowOff>28575</xdr:rowOff>
    </xdr:to>
    <xdr:sp macro="" textlink="">
      <xdr:nvSpPr>
        <xdr:cNvPr id="9592" name="Text Box 655"/>
        <xdr:cNvSpPr txBox="1">
          <a:spLocks noChangeArrowheads="1"/>
        </xdr:cNvSpPr>
      </xdr:nvSpPr>
      <xdr:spPr bwMode="auto">
        <a:xfrm>
          <a:off x="14097000" y="4286250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593" name="Text Box 1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594" name="Text Box 2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595" name="Text Box 3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596" name="Text Box 4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597" name="Text Box 6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598" name="Text Box 7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0" name="Text Box 9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1" name="Text Box 10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2" name="Text Box 11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3" name="Text Box 56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4" name="Text Box 57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5" name="Text Box 58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6" name="Text Box 59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7" name="Text Box 60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8" name="Text Box 61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09" name="Text Box 62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0" name="Text Box 63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1" name="Text Box 596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2" name="Text Box 597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3" name="Text Box 598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4" name="Text Box 599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5" name="Text Box 600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6" name="Text Box 601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7" name="Text Box 602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8" name="Text Box 603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19" name="Text Box 604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0" name="Text Box 605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1" name="Text Box 606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2" name="Text Box 607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3" name="Text Box 608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4" name="Text Box 609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5" name="Text Box 610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6" name="Text Box 611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7" name="Text Box 612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8" name="Text Box 613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29" name="Text Box 614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0" name="Text Box 615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1" name="Text Box 616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2" name="Text Box 617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3" name="Text Box 618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4" name="Text Box 619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5" name="Text Box 620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6" name="Text Box 621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7" name="Text Box 622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8" name="Text Box 623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39" name="Text Box 624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0" name="Text Box 625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1" name="Text Box 626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2" name="Text Box 627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3" name="Text Box 628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4" name="Text Box 629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5" name="Text Box 630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6" name="Text Box 631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7" name="Text Box 632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8" name="Text Box 633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49" name="Text Box 634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0" name="Text Box 635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1" name="Text Box 636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2" name="Text Box 637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3" name="Text Box 638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4" name="Text Box 639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5" name="Text Box 640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6" name="Text Box 641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7" name="Text Box 642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8" name="Text Box 643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59" name="Text Box 644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0" name="Text Box 645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1" name="Text Box 646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2" name="Text Box 647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3" name="Text Box 648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4" name="Text Box 649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5" name="Text Box 650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6" name="Text Box 651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7" name="Text Box 652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8" name="Text Box 653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69" name="Text Box 654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76200</xdr:colOff>
      <xdr:row>13</xdr:row>
      <xdr:rowOff>0</xdr:rowOff>
    </xdr:from>
    <xdr:to>
      <xdr:col>20</xdr:col>
      <xdr:colOff>161925</xdr:colOff>
      <xdr:row>14</xdr:row>
      <xdr:rowOff>57150</xdr:rowOff>
    </xdr:to>
    <xdr:sp macro="" textlink="">
      <xdr:nvSpPr>
        <xdr:cNvPr id="9670" name="Text Box 655"/>
        <xdr:cNvSpPr txBox="1">
          <a:spLocks noChangeArrowheads="1"/>
        </xdr:cNvSpPr>
      </xdr:nvSpPr>
      <xdr:spPr bwMode="auto">
        <a:xfrm>
          <a:off x="1118235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71" name="Text Box 657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72" name="Text Box 658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73" name="Text Box 659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74" name="Text Box 660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75" name="Text Box 661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76" name="Text Box 662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77" name="Text Box 663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78" name="Text Box 664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79" name="Text Box 665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0" name="Text Box 666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1" name="Text Box 667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2" name="Text Box 668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3" name="Text Box 669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4" name="Text Box 670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5" name="Text Box 671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6" name="Text Box 672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7" name="Text Box 673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8" name="Text Box 674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89" name="Text Box 675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0" name="Text Box 676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1" name="Text Box 677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2" name="Text Box 678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3" name="Text Box 679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4" name="Text Box 680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5" name="Text Box 681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6" name="Text Box 682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7" name="Text Box 683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8" name="Text Box 684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699" name="Text Box 685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0" name="Text Box 686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1" name="Text Box 687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2" name="Text Box 688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3" name="Text Box 689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4" name="Text Box 690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5" name="Text Box 691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6" name="Text Box 692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7" name="Text Box 693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8" name="Text Box 694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09" name="Text Box 695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10" name="Text Box 696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11" name="Text Box 697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12" name="Text Box 698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13" name="Text Box 699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95250</xdr:colOff>
      <xdr:row>14</xdr:row>
      <xdr:rowOff>57150</xdr:rowOff>
    </xdr:to>
    <xdr:sp macro="" textlink="">
      <xdr:nvSpPr>
        <xdr:cNvPr id="9714" name="Text Box 700"/>
        <xdr:cNvSpPr txBox="1">
          <a:spLocks noChangeArrowheads="1"/>
        </xdr:cNvSpPr>
      </xdr:nvSpPr>
      <xdr:spPr bwMode="auto">
        <a:xfrm>
          <a:off x="873442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15" name="Text Box 70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16" name="Text Box 70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17" name="Text Box 70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18" name="Text Box 70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19" name="Text Box 70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0" name="Text Box 70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1" name="Text Box 70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2" name="Text Box 70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3" name="Text Box 70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4" name="Text Box 71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5" name="Text Box 71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6" name="Text Box 71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7" name="Text Box 71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8" name="Text Box 71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29" name="Text Box 71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0" name="Text Box 71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1" name="Text Box 71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2" name="Text Box 71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3" name="Text Box 71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4" name="Text Box 72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5" name="Text Box 72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6" name="Text Box 72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7" name="Text Box 72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8" name="Text Box 72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39" name="Text Box 72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0" name="Text Box 72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1" name="Text Box 72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2" name="Text Box 72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3" name="Text Box 72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4" name="Text Box 73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5" name="Text Box 73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6" name="Text Box 73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7" name="Text Box 73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8" name="Text Box 73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49" name="Text Box 73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0" name="Text Box 73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1" name="Text Box 73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2" name="Text Box 73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3" name="Text Box 73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4" name="Text Box 74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5" name="Text Box 74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6" name="Text Box 74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7" name="Text Box 74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8" name="Text Box 74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59" name="Text Box 74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0" name="Text Box 74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1" name="Text Box 74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2" name="Text Box 74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3" name="Text Box 74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4" name="Text Box 75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5" name="Text Box 75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6" name="Text Box 75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7" name="Text Box 75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8" name="Text Box 75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69" name="Text Box 75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0" name="Text Box 75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1" name="Text Box 75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2" name="Text Box 75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3" name="Text Box 75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4" name="Text Box 76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5" name="Text Box 76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6" name="Text Box 76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7" name="Text Box 76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8" name="Text Box 76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79" name="Text Box 76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0" name="Text Box 76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1" name="Text Box 76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2" name="Text Box 76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3" name="Text Box 76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4" name="Text Box 77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5" name="Text Box 77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6" name="Text Box 77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7" name="Text Box 77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8" name="Text Box 77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89" name="Text Box 77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0" name="Text Box 77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1" name="Text Box 77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2" name="Text Box 77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3" name="Text Box 77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4" name="Text Box 78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5" name="Text Box 78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6" name="Text Box 78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7" name="Text Box 78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8" name="Text Box 78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799" name="Text Box 78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0" name="Text Box 78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1" name="Text Box 78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2" name="Text Box 78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3" name="Text Box 78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4" name="Text Box 79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5" name="Text Box 79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6" name="Text Box 79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7" name="Text Box 79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8" name="Text Box 79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09" name="Text Box 79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0" name="Text Box 79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1" name="Text Box 79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2" name="Text Box 79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3" name="Text Box 79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4" name="Text Box 80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5" name="Text Box 80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6" name="Text Box 80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7" name="Text Box 80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8" name="Text Box 80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19" name="Text Box 80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0" name="Text Box 80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1" name="Text Box 80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2" name="Text Box 80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3" name="Text Box 80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4" name="Text Box 81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5" name="Text Box 81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6" name="Text Box 81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7" name="Text Box 81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8" name="Text Box 81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29" name="Text Box 81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0" name="Text Box 81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1" name="Text Box 81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2" name="Text Box 81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3" name="Text Box 81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4" name="Text Box 82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5" name="Text Box 82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6" name="Text Box 82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7" name="Text Box 82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8" name="Text Box 82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39" name="Text Box 82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0" name="Text Box 82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1" name="Text Box 82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2" name="Text Box 82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3" name="Text Box 82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4" name="Text Box 83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5" name="Text Box 83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6" name="Text Box 83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7" name="Text Box 83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8" name="Text Box 83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49" name="Text Box 83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0" name="Text Box 83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1" name="Text Box 83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2" name="Text Box 83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3" name="Text Box 83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4" name="Text Box 84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5" name="Text Box 84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6" name="Text Box 84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7" name="Text Box 84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8" name="Text Box 84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59" name="Text Box 84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0" name="Text Box 84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1" name="Text Box 84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2" name="Text Box 84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3" name="Text Box 84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4" name="Text Box 85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5" name="Text Box 85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6" name="Text Box 85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7" name="Text Box 85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8" name="Text Box 85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69" name="Text Box 85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0" name="Text Box 85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1" name="Text Box 85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2" name="Text Box 85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3" name="Text Box 85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4" name="Text Box 86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5" name="Text Box 86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6" name="Text Box 86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7" name="Text Box 86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8" name="Text Box 86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79" name="Text Box 86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0" name="Text Box 86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1" name="Text Box 86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2" name="Text Box 86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3" name="Text Box 86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4" name="Text Box 87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5" name="Text Box 87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6" name="Text Box 87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7" name="Text Box 87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8" name="Text Box 87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89" name="Text Box 87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0" name="Text Box 87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1" name="Text Box 87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2" name="Text Box 87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3" name="Text Box 87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4" name="Text Box 88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5" name="Text Box 88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6" name="Text Box 88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7" name="Text Box 88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8" name="Text Box 88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899" name="Text Box 88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0" name="Text Box 88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1" name="Text Box 88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2" name="Text Box 88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3" name="Text Box 88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4" name="Text Box 89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5" name="Text Box 89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6" name="Text Box 89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7" name="Text Box 89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8" name="Text Box 89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09" name="Text Box 89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0" name="Text Box 89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1" name="Text Box 89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2" name="Text Box 89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3" name="Text Box 89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4" name="Text Box 90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5" name="Text Box 90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6" name="Text Box 90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7" name="Text Box 90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8" name="Text Box 90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19" name="Text Box 90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0" name="Text Box 90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1" name="Text Box 90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2" name="Text Box 90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3" name="Text Box 90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4" name="Text Box 91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5" name="Text Box 91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6" name="Text Box 91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7" name="Text Box 91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8" name="Text Box 91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29" name="Text Box 91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0" name="Text Box 91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1" name="Text Box 91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2" name="Text Box 91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3" name="Text Box 91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4" name="Text Box 92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5" name="Text Box 92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6" name="Text Box 92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7" name="Text Box 92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8" name="Text Box 92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39" name="Text Box 92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0" name="Text Box 92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1" name="Text Box 92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2" name="Text Box 92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3" name="Text Box 92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4" name="Text Box 93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5" name="Text Box 93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6" name="Text Box 93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7" name="Text Box 93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8" name="Text Box 93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49" name="Text Box 93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0" name="Text Box 93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1" name="Text Box 93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2" name="Text Box 93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3" name="Text Box 93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4" name="Text Box 94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5" name="Text Box 94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6" name="Text Box 94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7" name="Text Box 94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8" name="Text Box 94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59" name="Text Box 94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0" name="Text Box 94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1" name="Text Box 94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2" name="Text Box 94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3" name="Text Box 94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4" name="Text Box 95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5" name="Text Box 95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6" name="Text Box 95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7" name="Text Box 95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8" name="Text Box 95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69" name="Text Box 95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0" name="Text Box 95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1" name="Text Box 95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2" name="Text Box 95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3" name="Text Box 95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4" name="Text Box 96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5" name="Text Box 96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6" name="Text Box 96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7" name="Text Box 96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8" name="Text Box 96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79" name="Text Box 96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0" name="Text Box 96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1" name="Text Box 96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2" name="Text Box 96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3" name="Text Box 96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4" name="Text Box 97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5" name="Text Box 97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6" name="Text Box 97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7" name="Text Box 97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8" name="Text Box 97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89" name="Text Box 97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0" name="Text Box 97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1" name="Text Box 97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2" name="Text Box 97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3" name="Text Box 97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4" name="Text Box 98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5" name="Text Box 98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6" name="Text Box 98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7" name="Text Box 98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8" name="Text Box 98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9999" name="Text Box 98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0" name="Text Box 98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1" name="Text Box 98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2" name="Text Box 98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3" name="Text Box 98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4" name="Text Box 99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5" name="Text Box 99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6" name="Text Box 99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7" name="Text Box 99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8" name="Text Box 99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09" name="Text Box 99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0" name="Text Box 99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1" name="Text Box 99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2" name="Text Box 99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3" name="Text Box 99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4" name="Text Box 100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5" name="Text Box 100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6" name="Text Box 100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7" name="Text Box 100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8" name="Text Box 100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19" name="Text Box 100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0" name="Text Box 100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1" name="Text Box 100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2" name="Text Box 100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3" name="Text Box 100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4" name="Text Box 101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5" name="Text Box 101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6" name="Text Box 101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7" name="Text Box 101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8" name="Text Box 101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29" name="Text Box 101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0" name="Text Box 101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1" name="Text Box 101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2" name="Text Box 101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3" name="Text Box 101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4" name="Text Box 102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5" name="Text Box 102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6" name="Text Box 102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7" name="Text Box 102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8" name="Text Box 102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39" name="Text Box 102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0" name="Text Box 102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1" name="Text Box 102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2" name="Text Box 102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3" name="Text Box 102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4" name="Text Box 103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5" name="Text Box 103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6" name="Text Box 103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7" name="Text Box 103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8" name="Text Box 103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49" name="Text Box 103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0" name="Text Box 103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1" name="Text Box 103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2" name="Text Box 103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3" name="Text Box 103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4" name="Text Box 104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5" name="Text Box 104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6" name="Text Box 104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7" name="Text Box 104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8" name="Text Box 104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59" name="Text Box 104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0" name="Text Box 104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1" name="Text Box 104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2" name="Text Box 104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3" name="Text Box 104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4" name="Text Box 105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5" name="Text Box 105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6" name="Text Box 105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7" name="Text Box 105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8" name="Text Box 105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69" name="Text Box 105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0" name="Text Box 105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1" name="Text Box 105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2" name="Text Box 105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3" name="Text Box 105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4" name="Text Box 106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5" name="Text Box 106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6" name="Text Box 106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7" name="Text Box 106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8" name="Text Box 106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79" name="Text Box 106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0" name="Text Box 106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1" name="Text Box 106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2" name="Text Box 106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3" name="Text Box 106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4" name="Text Box 107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5" name="Text Box 107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6" name="Text Box 107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7" name="Text Box 107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8" name="Text Box 107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89" name="Text Box 107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0" name="Text Box 107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1" name="Text Box 107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2" name="Text Box 107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3" name="Text Box 107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4" name="Text Box 108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5" name="Text Box 108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6" name="Text Box 108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7" name="Text Box 108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8" name="Text Box 108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099" name="Text Box 108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0" name="Text Box 108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1" name="Text Box 108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2" name="Text Box 108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3" name="Text Box 108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4" name="Text Box 109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5" name="Text Box 109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6" name="Text Box 109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7" name="Text Box 109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8" name="Text Box 109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09" name="Text Box 109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0" name="Text Box 109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1" name="Text Box 109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2" name="Text Box 109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3" name="Text Box 109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4" name="Text Box 110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5" name="Text Box 110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6" name="Text Box 110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7" name="Text Box 110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8" name="Text Box 110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19" name="Text Box 110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0" name="Text Box 110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1" name="Text Box 110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2" name="Text Box 110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3" name="Text Box 110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4" name="Text Box 111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5" name="Text Box 111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6" name="Text Box 111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7" name="Text Box 111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8" name="Text Box 111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29" name="Text Box 111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0" name="Text Box 111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1" name="Text Box 111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2" name="Text Box 111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3" name="Text Box 111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4" name="Text Box 112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5" name="Text Box 112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6" name="Text Box 112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7" name="Text Box 112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8" name="Text Box 112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39" name="Text Box 112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0" name="Text Box 112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1" name="Text Box 112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2" name="Text Box 112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3" name="Text Box 112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4" name="Text Box 113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5" name="Text Box 113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6" name="Text Box 113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7" name="Text Box 113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8" name="Text Box 113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49" name="Text Box 113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0" name="Text Box 113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1" name="Text Box 113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2" name="Text Box 113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3" name="Text Box 113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4" name="Text Box 114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5" name="Text Box 114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6" name="Text Box 114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7" name="Text Box 114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8" name="Text Box 114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59" name="Text Box 114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0" name="Text Box 114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1" name="Text Box 114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2" name="Text Box 114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3" name="Text Box 114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4" name="Text Box 115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5" name="Text Box 115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6" name="Text Box 115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7" name="Text Box 115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8" name="Text Box 115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69" name="Text Box 115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0" name="Text Box 115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1" name="Text Box 115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2" name="Text Box 115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3" name="Text Box 115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4" name="Text Box 116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5" name="Text Box 116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6" name="Text Box 116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7" name="Text Box 116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8" name="Text Box 116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79" name="Text Box 116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0" name="Text Box 116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1" name="Text Box 116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2" name="Text Box 116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3" name="Text Box 116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4" name="Text Box 117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5" name="Text Box 117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6" name="Text Box 117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7" name="Text Box 117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8" name="Text Box 117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89" name="Text Box 117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0" name="Text Box 117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1" name="Text Box 117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2" name="Text Box 117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3" name="Text Box 117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4" name="Text Box 118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5" name="Text Box 118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6" name="Text Box 118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7" name="Text Box 118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8" name="Text Box 118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199" name="Text Box 118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0" name="Text Box 118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1" name="Text Box 118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2" name="Text Box 118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3" name="Text Box 118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4" name="Text Box 119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5" name="Text Box 119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6" name="Text Box 119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7" name="Text Box 119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8" name="Text Box 119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09" name="Text Box 119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0" name="Text Box 119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1" name="Text Box 119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2" name="Text Box 119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3" name="Text Box 119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4" name="Text Box 120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5" name="Text Box 120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6" name="Text Box 120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7" name="Text Box 120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8" name="Text Box 120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19" name="Text Box 120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20" name="Text Box 120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76200</xdr:colOff>
      <xdr:row>13</xdr:row>
      <xdr:rowOff>0</xdr:rowOff>
    </xdr:from>
    <xdr:to>
      <xdr:col>18</xdr:col>
      <xdr:colOff>152400</xdr:colOff>
      <xdr:row>14</xdr:row>
      <xdr:rowOff>57150</xdr:rowOff>
    </xdr:to>
    <xdr:sp macro="" textlink="">
      <xdr:nvSpPr>
        <xdr:cNvPr id="10221" name="Text Box 1207"/>
        <xdr:cNvSpPr txBox="1">
          <a:spLocks noChangeArrowheads="1"/>
        </xdr:cNvSpPr>
      </xdr:nvSpPr>
      <xdr:spPr bwMode="auto">
        <a:xfrm>
          <a:off x="10086975" y="57626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76200</xdr:colOff>
      <xdr:row>13</xdr:row>
      <xdr:rowOff>0</xdr:rowOff>
    </xdr:from>
    <xdr:to>
      <xdr:col>18</xdr:col>
      <xdr:colOff>152400</xdr:colOff>
      <xdr:row>14</xdr:row>
      <xdr:rowOff>57150</xdr:rowOff>
    </xdr:to>
    <xdr:sp macro="" textlink="">
      <xdr:nvSpPr>
        <xdr:cNvPr id="10222" name="Text Box 1208"/>
        <xdr:cNvSpPr txBox="1">
          <a:spLocks noChangeArrowheads="1"/>
        </xdr:cNvSpPr>
      </xdr:nvSpPr>
      <xdr:spPr bwMode="auto">
        <a:xfrm>
          <a:off x="10086975" y="57626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76200</xdr:colOff>
      <xdr:row>13</xdr:row>
      <xdr:rowOff>0</xdr:rowOff>
    </xdr:from>
    <xdr:to>
      <xdr:col>18</xdr:col>
      <xdr:colOff>152400</xdr:colOff>
      <xdr:row>14</xdr:row>
      <xdr:rowOff>57150</xdr:rowOff>
    </xdr:to>
    <xdr:sp macro="" textlink="">
      <xdr:nvSpPr>
        <xdr:cNvPr id="10223" name="Text Box 1209"/>
        <xdr:cNvSpPr txBox="1">
          <a:spLocks noChangeArrowheads="1"/>
        </xdr:cNvSpPr>
      </xdr:nvSpPr>
      <xdr:spPr bwMode="auto">
        <a:xfrm>
          <a:off x="10086975" y="57626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76200</xdr:colOff>
      <xdr:row>13</xdr:row>
      <xdr:rowOff>0</xdr:rowOff>
    </xdr:from>
    <xdr:to>
      <xdr:col>18</xdr:col>
      <xdr:colOff>152400</xdr:colOff>
      <xdr:row>14</xdr:row>
      <xdr:rowOff>57150</xdr:rowOff>
    </xdr:to>
    <xdr:sp macro="" textlink="">
      <xdr:nvSpPr>
        <xdr:cNvPr id="10224" name="Text Box 1210"/>
        <xdr:cNvSpPr txBox="1">
          <a:spLocks noChangeArrowheads="1"/>
        </xdr:cNvSpPr>
      </xdr:nvSpPr>
      <xdr:spPr bwMode="auto">
        <a:xfrm>
          <a:off x="10086975" y="57626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25" name="Text Box 121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26" name="Text Box 121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27" name="Text Box 121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28" name="Text Box 121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29" name="Text Box 121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0" name="Text Box 121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1" name="Text Box 121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2" name="Text Box 121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3" name="Text Box 121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4" name="Text Box 122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5" name="Text Box 122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6" name="Text Box 122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7" name="Text Box 1223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8" name="Text Box 1224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39" name="Text Box 1225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40" name="Text Box 1226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41" name="Text Box 1227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42" name="Text Box 1228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43" name="Text Box 1229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44" name="Text Box 1230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45" name="Text Box 1231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13</xdr:row>
      <xdr:rowOff>0</xdr:rowOff>
    </xdr:from>
    <xdr:to>
      <xdr:col>16</xdr:col>
      <xdr:colOff>95250</xdr:colOff>
      <xdr:row>14</xdr:row>
      <xdr:rowOff>57150</xdr:rowOff>
    </xdr:to>
    <xdr:sp macro="" textlink="">
      <xdr:nvSpPr>
        <xdr:cNvPr id="10246" name="Text Box 1232"/>
        <xdr:cNvSpPr txBox="1">
          <a:spLocks noChangeArrowheads="1"/>
        </xdr:cNvSpPr>
      </xdr:nvSpPr>
      <xdr:spPr bwMode="auto">
        <a:xfrm>
          <a:off x="92106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13</xdr:row>
      <xdr:rowOff>0</xdr:rowOff>
    </xdr:from>
    <xdr:to>
      <xdr:col>18</xdr:col>
      <xdr:colOff>95250</xdr:colOff>
      <xdr:row>14</xdr:row>
      <xdr:rowOff>57150</xdr:rowOff>
    </xdr:to>
    <xdr:sp macro="" textlink="">
      <xdr:nvSpPr>
        <xdr:cNvPr id="10247" name="Text Box 1233"/>
        <xdr:cNvSpPr txBox="1">
          <a:spLocks noChangeArrowheads="1"/>
        </xdr:cNvSpPr>
      </xdr:nvSpPr>
      <xdr:spPr bwMode="auto">
        <a:xfrm>
          <a:off x="100107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13</xdr:row>
      <xdr:rowOff>0</xdr:rowOff>
    </xdr:from>
    <xdr:to>
      <xdr:col>18</xdr:col>
      <xdr:colOff>95250</xdr:colOff>
      <xdr:row>14</xdr:row>
      <xdr:rowOff>57150</xdr:rowOff>
    </xdr:to>
    <xdr:sp macro="" textlink="">
      <xdr:nvSpPr>
        <xdr:cNvPr id="10248" name="Text Box 1234"/>
        <xdr:cNvSpPr txBox="1">
          <a:spLocks noChangeArrowheads="1"/>
        </xdr:cNvSpPr>
      </xdr:nvSpPr>
      <xdr:spPr bwMode="auto">
        <a:xfrm>
          <a:off x="100107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13</xdr:row>
      <xdr:rowOff>0</xdr:rowOff>
    </xdr:from>
    <xdr:to>
      <xdr:col>18</xdr:col>
      <xdr:colOff>95250</xdr:colOff>
      <xdr:row>14</xdr:row>
      <xdr:rowOff>57150</xdr:rowOff>
    </xdr:to>
    <xdr:sp macro="" textlink="">
      <xdr:nvSpPr>
        <xdr:cNvPr id="10249" name="Text Box 1235"/>
        <xdr:cNvSpPr txBox="1">
          <a:spLocks noChangeArrowheads="1"/>
        </xdr:cNvSpPr>
      </xdr:nvSpPr>
      <xdr:spPr bwMode="auto">
        <a:xfrm>
          <a:off x="10010775" y="57626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0" name="Text Box 1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1" name="Text Box 2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2" name="Text Box 3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3" name="Text Box 4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4" name="Text Box 6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5" name="Text Box 7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6" name="Text Box 8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7" name="Text Box 9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8" name="Text Box 10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59" name="Text Box 11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0" name="Text Box 56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1" name="Text Box 57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2" name="Text Box 58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3" name="Text Box 59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4" name="Text Box 60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5" name="Text Box 61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6" name="Text Box 62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7" name="Text Box 63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8" name="Text Box 596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69" name="Text Box 597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0" name="Text Box 598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1" name="Text Box 599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2" name="Text Box 600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3" name="Text Box 601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4" name="Text Box 602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5" name="Text Box 603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6" name="Text Box 604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7" name="Text Box 605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8" name="Text Box 606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79" name="Text Box 607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0" name="Text Box 608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1" name="Text Box 609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2" name="Text Box 610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3" name="Text Box 611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4" name="Text Box 612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5" name="Text Box 613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6" name="Text Box 614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7" name="Text Box 615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8" name="Text Box 616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89" name="Text Box 617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0" name="Text Box 618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1" name="Text Box 619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2" name="Text Box 620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3" name="Text Box 621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4" name="Text Box 622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5" name="Text Box 623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6" name="Text Box 624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7" name="Text Box 625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8" name="Text Box 626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299" name="Text Box 627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0" name="Text Box 628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1" name="Text Box 629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2" name="Text Box 630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3" name="Text Box 631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4" name="Text Box 632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5" name="Text Box 633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6" name="Text Box 634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7" name="Text Box 635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8" name="Text Box 636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09" name="Text Box 637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0" name="Text Box 638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1" name="Text Box 639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2" name="Text Box 640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3" name="Text Box 641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4" name="Text Box 642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5" name="Text Box 643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6" name="Text Box 644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7" name="Text Box 645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8" name="Text Box 646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19" name="Text Box 647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20" name="Text Box 648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21" name="Text Box 649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22" name="Text Box 650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23" name="Text Box 651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24" name="Text Box 652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25" name="Text Box 653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26" name="Text Box 654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27</xdr:col>
      <xdr:colOff>76200</xdr:colOff>
      <xdr:row>13</xdr:row>
      <xdr:rowOff>0</xdr:rowOff>
    </xdr:from>
    <xdr:to>
      <xdr:col>27</xdr:col>
      <xdr:colOff>161925</xdr:colOff>
      <xdr:row>14</xdr:row>
      <xdr:rowOff>57150</xdr:rowOff>
    </xdr:to>
    <xdr:sp macro="" textlink="">
      <xdr:nvSpPr>
        <xdr:cNvPr id="10327" name="Text Box 655"/>
        <xdr:cNvSpPr txBox="1">
          <a:spLocks noChangeArrowheads="1"/>
        </xdr:cNvSpPr>
      </xdr:nvSpPr>
      <xdr:spPr bwMode="auto">
        <a:xfrm>
          <a:off x="14097000" y="5762625"/>
          <a:ext cx="857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32</xdr:row>
      <xdr:rowOff>0</xdr:rowOff>
    </xdr:from>
    <xdr:to>
      <xdr:col>2</xdr:col>
      <xdr:colOff>733425</xdr:colOff>
      <xdr:row>55</xdr:row>
      <xdr:rowOff>38162</xdr:rowOff>
    </xdr:to>
    <xdr:sp macro="" textlink="">
      <xdr:nvSpPr>
        <xdr:cNvPr id="2" name="Text Box 410"/>
        <xdr:cNvSpPr txBox="1">
          <a:spLocks noChangeArrowheads="1"/>
        </xdr:cNvSpPr>
      </xdr:nvSpPr>
      <xdr:spPr bwMode="auto">
        <a:xfrm>
          <a:off x="2114550" y="18954750"/>
          <a:ext cx="104775" cy="4638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32</xdr:row>
      <xdr:rowOff>0</xdr:rowOff>
    </xdr:from>
    <xdr:to>
      <xdr:col>1</xdr:col>
      <xdr:colOff>457200</xdr:colOff>
      <xdr:row>41</xdr:row>
      <xdr:rowOff>77072</xdr:rowOff>
    </xdr:to>
    <xdr:sp macro="" textlink="">
      <xdr:nvSpPr>
        <xdr:cNvPr id="3" name="Text Box 410"/>
        <xdr:cNvSpPr txBox="1">
          <a:spLocks noChangeArrowheads="1"/>
        </xdr:cNvSpPr>
      </xdr:nvSpPr>
      <xdr:spPr bwMode="auto">
        <a:xfrm>
          <a:off x="771525" y="18954750"/>
          <a:ext cx="114300" cy="1877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32</xdr:row>
      <xdr:rowOff>0</xdr:rowOff>
    </xdr:from>
    <xdr:to>
      <xdr:col>1</xdr:col>
      <xdr:colOff>457200</xdr:colOff>
      <xdr:row>34</xdr:row>
      <xdr:rowOff>80870</xdr:rowOff>
    </xdr:to>
    <xdr:sp macro="" textlink="">
      <xdr:nvSpPr>
        <xdr:cNvPr id="4" name="Text Box 410"/>
        <xdr:cNvSpPr txBox="1">
          <a:spLocks noChangeArrowheads="1"/>
        </xdr:cNvSpPr>
      </xdr:nvSpPr>
      <xdr:spPr bwMode="auto">
        <a:xfrm>
          <a:off x="771525" y="18954750"/>
          <a:ext cx="114300" cy="480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31</xdr:row>
      <xdr:rowOff>444500</xdr:rowOff>
    </xdr:from>
    <xdr:to>
      <xdr:col>1</xdr:col>
      <xdr:colOff>171450</xdr:colOff>
      <xdr:row>42</xdr:row>
      <xdr:rowOff>56155</xdr:rowOff>
    </xdr:to>
    <xdr:sp macro="" textlink="">
      <xdr:nvSpPr>
        <xdr:cNvPr id="5" name="Text Box 410"/>
        <xdr:cNvSpPr txBox="1">
          <a:spLocks noChangeArrowheads="1"/>
        </xdr:cNvSpPr>
      </xdr:nvSpPr>
      <xdr:spPr bwMode="auto">
        <a:xfrm>
          <a:off x="485775" y="18742025"/>
          <a:ext cx="114300" cy="2059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32</xdr:row>
      <xdr:rowOff>0</xdr:rowOff>
    </xdr:from>
    <xdr:to>
      <xdr:col>1</xdr:col>
      <xdr:colOff>457200</xdr:colOff>
      <xdr:row>34</xdr:row>
      <xdr:rowOff>66862</xdr:rowOff>
    </xdr:to>
    <xdr:sp macro="" textlink="">
      <xdr:nvSpPr>
        <xdr:cNvPr id="6" name="Text Box 410"/>
        <xdr:cNvSpPr txBox="1">
          <a:spLocks noChangeArrowheads="1"/>
        </xdr:cNvSpPr>
      </xdr:nvSpPr>
      <xdr:spPr bwMode="auto">
        <a:xfrm>
          <a:off x="771525" y="18954750"/>
          <a:ext cx="114300" cy="466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7</xdr:row>
      <xdr:rowOff>0</xdr:rowOff>
    </xdr:from>
    <xdr:to>
      <xdr:col>1</xdr:col>
      <xdr:colOff>457200</xdr:colOff>
      <xdr:row>17</xdr:row>
      <xdr:rowOff>10521</xdr:rowOff>
    </xdr:to>
    <xdr:sp macro="" textlink="">
      <xdr:nvSpPr>
        <xdr:cNvPr id="7" name="Text Box 410"/>
        <xdr:cNvSpPr txBox="1">
          <a:spLocks noChangeArrowheads="1"/>
        </xdr:cNvSpPr>
      </xdr:nvSpPr>
      <xdr:spPr bwMode="auto">
        <a:xfrm>
          <a:off x="771525" y="2981325"/>
          <a:ext cx="114300" cy="21060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7</xdr:row>
      <xdr:rowOff>0</xdr:rowOff>
    </xdr:from>
    <xdr:to>
      <xdr:col>1</xdr:col>
      <xdr:colOff>457200</xdr:colOff>
      <xdr:row>9</xdr:row>
      <xdr:rowOff>57150</xdr:rowOff>
    </xdr:to>
    <xdr:sp macro="" textlink="">
      <xdr:nvSpPr>
        <xdr:cNvPr id="8" name="Text Box 410"/>
        <xdr:cNvSpPr txBox="1">
          <a:spLocks noChangeArrowheads="1"/>
        </xdr:cNvSpPr>
      </xdr:nvSpPr>
      <xdr:spPr bwMode="auto">
        <a:xfrm>
          <a:off x="771525" y="2981325"/>
          <a:ext cx="1143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31</xdr:row>
      <xdr:rowOff>0</xdr:rowOff>
    </xdr:from>
    <xdr:to>
      <xdr:col>1</xdr:col>
      <xdr:colOff>457200</xdr:colOff>
      <xdr:row>33</xdr:row>
      <xdr:rowOff>28761</xdr:rowOff>
    </xdr:to>
    <xdr:sp macro="" textlink="">
      <xdr:nvSpPr>
        <xdr:cNvPr id="9" name="Text Box 410"/>
        <xdr:cNvSpPr txBox="1">
          <a:spLocks noChangeArrowheads="1"/>
        </xdr:cNvSpPr>
      </xdr:nvSpPr>
      <xdr:spPr bwMode="auto">
        <a:xfrm>
          <a:off x="771525" y="20307300"/>
          <a:ext cx="114300" cy="4669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6</xdr:row>
      <xdr:rowOff>0</xdr:rowOff>
    </xdr:from>
    <xdr:to>
      <xdr:col>1</xdr:col>
      <xdr:colOff>457200</xdr:colOff>
      <xdr:row>8</xdr:row>
      <xdr:rowOff>57150</xdr:rowOff>
    </xdr:to>
    <xdr:sp macro="" textlink="">
      <xdr:nvSpPr>
        <xdr:cNvPr id="10" name="Text Box 410"/>
        <xdr:cNvSpPr txBox="1">
          <a:spLocks noChangeArrowheads="1"/>
        </xdr:cNvSpPr>
      </xdr:nvSpPr>
      <xdr:spPr bwMode="auto">
        <a:xfrm>
          <a:off x="771525" y="2981325"/>
          <a:ext cx="1143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" name="Text Box 3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" name="Text Box 3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" name="Text Box 3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" name="Text Box 3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" name="Text Box 3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" name="Text Box 3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" name="Text Box 3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" name="Text Box 3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" name="Text Box 3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" name="Text Box 4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" name="Text Box 4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" name="Text Box 4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" name="Text Box 4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" name="Text Box 4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" name="Text Box 4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" name="Text Box 4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" name="Text Box 4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" name="Text Box 4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" name="Text Box 4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" name="Text Box 5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" name="Text Box 5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" name="Text Box 5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" name="Text Box 5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" name="Text Box 5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" name="Text Box 5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" name="Text Box 5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" name="Text Box 5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" name="Text Box 5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" name="Text Box 5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" name="Text Box 6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" name="Text Box 6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" name="Text Box 6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" name="Text Box 6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" name="Text Box 6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" name="Text Box 6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" name="Text Box 6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" name="Text Box 6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" name="Text Box 6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" name="Text Box 6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" name="Text Box 7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" name="Text Box 7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" name="Text Box 7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" name="Text Box 7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" name="Text Box 7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" name="Text Box 7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" name="Text Box 7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" name="Text Box 7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" name="Text Box 7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" name="Text Box 7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" name="Text Box 8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" name="Text Box 8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" name="Text Box 8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" name="Text Box 8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" name="Text Box 8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" name="Text Box 8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" name="Text Box 8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8" name="Text Box 8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9" name="Text Box 8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0" name="Text Box 8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1" name="Text Box 9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2" name="Text Box 9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3" name="Text Box 9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4" name="Text Box 9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5" name="Text Box 9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6" name="Text Box 9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7" name="Text Box 9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8" name="Text Box 9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9" name="Text Box 9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0" name="Text Box 9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1" name="Text Box 10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2" name="Text Box 10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3" name="Text Box 10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4" name="Text Box 10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5" name="Text Box 10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6" name="Text Box 10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7" name="Text Box 10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8" name="Text Box 10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9" name="Text Box 10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0" name="Text Box 10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1" name="Text Box 11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2" name="Text Box 11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3" name="Text Box 11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4" name="Text Box 11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5" name="Text Box 11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6" name="Text Box 11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7" name="Text Box 11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8" name="Text Box 11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9" name="Text Box 11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0" name="Text Box 11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1" name="Text Box 12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2" name="Text Box 12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3" name="Text Box 12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4" name="Text Box 12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5" name="Text Box 12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6" name="Text Box 12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7" name="Text Box 12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8" name="Text Box 12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9" name="Text Box 12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0" name="Text Box 12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1" name="Text Box 13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2" name="Text Box 13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3" name="Text Box 13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4" name="Text Box 13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5" name="Text Box 13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6" name="Text Box 13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7" name="Text Box 13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8" name="Text Box 13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9" name="Text Box 13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0" name="Text Box 13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1" name="Text Box 14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2" name="Text Box 14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3" name="Text Box 14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4" name="Text Box 14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5" name="Text Box 14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6" name="Text Box 14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7" name="Text Box 14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8" name="Text Box 14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9" name="Text Box 14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0" name="Text Box 14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1" name="Text Box 15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2" name="Text Box 15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3" name="Text Box 15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4" name="Text Box 15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5" name="Text Box 15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6" name="Text Box 15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7" name="Text Box 15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8" name="Text Box 15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9" name="Text Box 15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0" name="Text Box 15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1" name="Text Box 16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2" name="Text Box 16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3" name="Text Box 16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4" name="Text Box 16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5" name="Text Box 16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6" name="Text Box 16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7" name="Text Box 16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8" name="Text Box 16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9" name="Text Box 16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0" name="Text Box 16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1" name="Text Box 17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2" name="Text Box 17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3" name="Text Box 17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4" name="Text Box 17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5" name="Text Box 17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6" name="Text Box 17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7" name="Text Box 17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8" name="Text Box 17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9" name="Text Box 17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0" name="Text Box 17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1" name="Text Box 18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2" name="Text Box 18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3" name="Text Box 18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4" name="Text Box 18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5" name="Text Box 18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6" name="Text Box 18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7" name="Text Box 18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8" name="Text Box 18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9" name="Text Box 18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0" name="Text Box 18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1" name="Text Box 19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2" name="Text Box 19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3" name="Text Box 19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4" name="Text Box 19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5" name="Text Box 19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6" name="Text Box 19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7" name="Text Box 19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8" name="Text Box 19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9" name="Text Box 19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0" name="Text Box 19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1" name="Text Box 20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2" name="Text Box 20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3" name="Text Box 20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4" name="Text Box 20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5" name="Text Box 20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6" name="Text Box 20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7" name="Text Box 20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8" name="Text Box 20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9" name="Text Box 20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0" name="Text Box 20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1" name="Text Box 21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2" name="Text Box 21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3" name="Text Box 21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4" name="Text Box 21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5" name="Text Box 21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6" name="Text Box 21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7" name="Text Box 21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8" name="Text Box 21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9" name="Text Box 21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0" name="Text Box 21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1" name="Text Box 22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2" name="Text Box 22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3" name="Text Box 22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4" name="Text Box 22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5" name="Text Box 22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6" name="Text Box 22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7" name="Text Box 22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8" name="Text Box 22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9" name="Text Box 22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0" name="Text Box 22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1" name="Text Box 23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2" name="Text Box 23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3" name="Text Box 23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4" name="Text Box 23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5" name="Text Box 23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6" name="Text Box 23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7" name="Text Box 23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8" name="Text Box 23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9" name="Text Box 23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0" name="Text Box 23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1" name="Text Box 24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2" name="Text Box 24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3" name="Text Box 24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4" name="Text Box 24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5" name="Text Box 24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6" name="Text Box 24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7" name="Text Box 24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8" name="Text Box 24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9" name="Text Box 24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0" name="Text Box 24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1" name="Text Box 25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2" name="Text Box 25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3" name="Text Box 25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4" name="Text Box 25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5" name="Text Box 25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6" name="Text Box 25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7" name="Text Box 25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8" name="Text Box 25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9" name="Text Box 25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0" name="Text Box 25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1" name="Text Box 26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2" name="Text Box 26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3" name="Text Box 26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4" name="Text Box 26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5" name="Text Box 26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6" name="Text Box 26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7" name="Text Box 26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8" name="Text Box 26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9" name="Text Box 26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0" name="Text Box 26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1" name="Text Box 27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2" name="Text Box 27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3" name="Text Box 27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4" name="Text Box 27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5" name="Text Box 27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6" name="Text Box 27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7" name="Text Box 27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8" name="Text Box 27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9" name="Text Box 27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0" name="Text Box 27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1" name="Text Box 28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2" name="Text Box 28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3" name="Text Box 28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4" name="Text Box 28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5" name="Text Box 28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6" name="Text Box 28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7" name="Text Box 28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8" name="Text Box 28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9" name="Text Box 28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0" name="Text Box 28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1" name="Text Box 29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2" name="Text Box 29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3" name="Text Box 29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4" name="Text Box 29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5" name="Text Box 29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6" name="Text Box 29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7" name="Text Box 29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8" name="Text Box 29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9" name="Text Box 29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0" name="Text Box 29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1" name="Text Box 30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2" name="Text Box 30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3" name="Text Box 30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4" name="Text Box 30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5" name="Text Box 30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6" name="Text Box 30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7" name="Text Box 30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8" name="Text Box 30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9" name="Text Box 30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0" name="Text Box 30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1" name="Text Box 31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2" name="Text Box 31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3" name="Text Box 31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4" name="Text Box 31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5" name="Text Box 31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6" name="Text Box 31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7" name="Text Box 31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8" name="Text Box 31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9" name="Text Box 31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0" name="Text Box 31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1" name="Text Box 32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2" name="Text Box 32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3" name="Text Box 32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4" name="Text Box 32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5" name="Text Box 32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6" name="Text Box 32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7" name="Text Box 32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8" name="Text Box 32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9" name="Text Box 32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0" name="Text Box 32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1" name="Text Box 33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2" name="Text Box 33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3" name="Text Box 33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4" name="Text Box 33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5" name="Text Box 33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6" name="Text Box 33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7" name="Text Box 33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8" name="Text Box 33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9" name="Text Box 33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0" name="Text Box 33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1" name="Text Box 34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2" name="Text Box 34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3" name="Text Box 34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4" name="Text Box 34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5" name="Text Box 34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6" name="Text Box 34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7" name="Text Box 34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8" name="Text Box 34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9" name="Text Box 34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0" name="Text Box 34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1" name="Text Box 35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2" name="Text Box 35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3" name="Text Box 35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4" name="Text Box 35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5" name="Text Box 35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6" name="Text Box 35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7" name="Text Box 35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8" name="Text Box 35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9" name="Text Box 35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0" name="Text Box 35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1" name="Text Box 36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2" name="Text Box 36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3" name="Text Box 36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4" name="Text Box 36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5" name="Text Box 36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6" name="Text Box 36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7" name="Text Box 36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8" name="Text Box 36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9" name="Text Box 36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0" name="Text Box 36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1" name="Text Box 37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2" name="Text Box 37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3" name="Text Box 37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4" name="Text Box 37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5" name="Text Box 37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6" name="Text Box 37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7" name="Text Box 37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8" name="Text Box 37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9" name="Text Box 37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0" name="Text Box 37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1" name="Text Box 38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2" name="Text Box 38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3" name="Text Box 38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4" name="Text Box 38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5" name="Text Box 38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6" name="Text Box 38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7" name="Text Box 38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8" name="Text Box 38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9" name="Text Box 38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0" name="Text Box 38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1" name="Text Box 39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2" name="Text Box 39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3" name="Text Box 39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4" name="Text Box 39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5" name="Text Box 39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6" name="Text Box 39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7" name="Text Box 39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8" name="Text Box 39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9" name="Text Box 39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0" name="Text Box 39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1" name="Text Box 40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2" name="Text Box 40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3" name="Text Box 40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4" name="Text Box 40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5" name="Text Box 40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6" name="Text Box 40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7" name="Text Box 40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8" name="Text Box 40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9" name="Text Box 40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0" name="Text Box 40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1" name="Text Box 41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2" name="Text Box 41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3" name="Text Box 41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4" name="Text Box 41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5" name="Text Box 41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6" name="Text Box 41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7" name="Text Box 41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8" name="Text Box 41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9" name="Text Box 41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0" name="Text Box 41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1" name="Text Box 42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2" name="Text Box 42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3" name="Text Box 42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4" name="Text Box 42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5" name="Text Box 42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6" name="Text Box 42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7" name="Text Box 42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8" name="Text Box 42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9" name="Text Box 42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0" name="Text Box 42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1" name="Text Box 43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2" name="Text Box 43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3" name="Text Box 43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4" name="Text Box 43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5" name="Text Box 43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6" name="Text Box 43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7" name="Text Box 43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8" name="Text Box 43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9" name="Text Box 43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0" name="Text Box 43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1" name="Text Box 44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2" name="Text Box 44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3" name="Text Box 44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4" name="Text Box 44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5" name="Text Box 44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6" name="Text Box 44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7" name="Text Box 44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8" name="Text Box 44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9" name="Text Box 44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0" name="Text Box 44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1" name="Text Box 45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2" name="Text Box 45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3" name="Text Box 45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4" name="Text Box 45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5" name="Text Box 45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6" name="Text Box 45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7" name="Text Box 45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8" name="Text Box 45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9" name="Text Box 45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0" name="Text Box 45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1" name="Text Box 46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2" name="Text Box 46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3" name="Text Box 46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4" name="Text Box 46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5" name="Text Box 46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6" name="Text Box 46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7" name="Text Box 46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8" name="Text Box 46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9" name="Text Box 46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0" name="Text Box 46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1" name="Text Box 47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2" name="Text Box 47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3" name="Text Box 47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4" name="Text Box 47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5" name="Text Box 47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6" name="Text Box 47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7" name="Text Box 47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8" name="Text Box 47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9" name="Text Box 47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0" name="Text Box 47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1" name="Text Box 48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2" name="Text Box 48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3" name="Text Box 48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4" name="Text Box 48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5" name="Text Box 48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6" name="Text Box 48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7" name="Text Box 48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8" name="Text Box 48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9" name="Text Box 48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0" name="Text Box 48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1" name="Text Box 49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2" name="Text Box 49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3" name="Text Box 49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4" name="Text Box 49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5" name="Text Box 49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6" name="Text Box 49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7" name="Text Box 49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8" name="Text Box 49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9" name="Text Box 49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0" name="Text Box 49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1" name="Text Box 50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2" name="Text Box 50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3" name="Text Box 50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4" name="Text Box 50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5" name="Text Box 50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6" name="Text Box 50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7" name="Text Box 50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8" name="Text Box 50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9" name="Text Box 50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0" name="Text Box 50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1" name="Text Box 51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2" name="Text Box 51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3" name="Text Box 51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4" name="Text Box 51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5" name="Text Box 51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6" name="Text Box 51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7" name="Text Box 51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8" name="Text Box 51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9" name="Text Box 51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0" name="Text Box 51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1" name="Text Box 52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2" name="Text Box 52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3" name="Text Box 52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4" name="Text Box 52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5" name="Text Box 52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6" name="Text Box 52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7" name="Text Box 52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8" name="Text Box 52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9" name="Text Box 52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0" name="Text Box 52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1" name="Text Box 53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2" name="Text Box 53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3" name="Text Box 53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4" name="Text Box 53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5" name="Text Box 53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6" name="Text Box 53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7" name="Text Box 53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8" name="Text Box 53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9" name="Text Box 53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0" name="Text Box 53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1" name="Text Box 54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2" name="Text Box 54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3" name="Text Box 54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4" name="Text Box 54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5" name="Text Box 54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6" name="Text Box 54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7" name="Text Box 54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8" name="Text Box 54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9" name="Text Box 54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0" name="Text Box 54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1" name="Text Box 55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2" name="Text Box 55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3" name="Text Box 55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4" name="Text Box 55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5" name="Text Box 55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6" name="Text Box 55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7" name="Text Box 55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8" name="Text Box 55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9" name="Text Box 55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0" name="Text Box 55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1" name="Text Box 56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2" name="Text Box 56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3" name="Text Box 56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4" name="Text Box 56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5" name="Text Box 56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6" name="Text Box 56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7" name="Text Box 56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8" name="Text Box 56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9" name="Text Box 56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0" name="Text Box 56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1" name="Text Box 57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2" name="Text Box 57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3" name="Text Box 57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4" name="Text Box 57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5" name="Text Box 57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6" name="Text Box 57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7" name="Text Box 57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8" name="Text Box 57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9" name="Text Box 57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0" name="Text Box 57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1" name="Text Box 58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2" name="Text Box 58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3" name="Text Box 58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4" name="Text Box 58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5" name="Text Box 58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6" name="Text Box 58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7" name="Text Box 58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8" name="Text Box 58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9" name="Text Box 58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0" name="Text Box 58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1" name="Text Box 59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2" name="Text Box 59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3" name="Text Box 59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4" name="Text Box 59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5" name="Text Box 59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6" name="Text Box 59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7" name="Text Box 596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8" name="Text Box 597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9" name="Text Box 598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0" name="Text Box 599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1" name="Text Box 600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2" name="Text Box 601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3" name="Text Box 602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4" name="Text Box 603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5" name="Text Box 604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6" name="Text Box 605"/>
        <xdr:cNvSpPr txBox="1">
          <a:spLocks noChangeArrowheads="1"/>
        </xdr:cNvSpPr>
      </xdr:nvSpPr>
      <xdr:spPr>
        <a:xfrm>
          <a:off x="8953500" y="560070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13</xdr:row>
      <xdr:rowOff>0</xdr:rowOff>
    </xdr:from>
    <xdr:to>
      <xdr:col>11</xdr:col>
      <xdr:colOff>99060</xdr:colOff>
      <xdr:row>14</xdr:row>
      <xdr:rowOff>45720</xdr:rowOff>
    </xdr:to>
    <xdr:sp macro="" textlink="">
      <xdr:nvSpPr>
        <xdr:cNvPr id="577" name="Text Box 570"/>
        <xdr:cNvSpPr txBox="1">
          <a:spLocks noChangeArrowheads="1"/>
        </xdr:cNvSpPr>
      </xdr:nvSpPr>
      <xdr:spPr>
        <a:xfrm>
          <a:off x="8391525" y="6000750"/>
          <a:ext cx="9906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13</xdr:row>
      <xdr:rowOff>0</xdr:rowOff>
    </xdr:from>
    <xdr:to>
      <xdr:col>11</xdr:col>
      <xdr:colOff>99060</xdr:colOff>
      <xdr:row>14</xdr:row>
      <xdr:rowOff>45720</xdr:rowOff>
    </xdr:to>
    <xdr:sp macro="" textlink="">
      <xdr:nvSpPr>
        <xdr:cNvPr id="578" name="Text Box 571"/>
        <xdr:cNvSpPr txBox="1">
          <a:spLocks noChangeArrowheads="1"/>
        </xdr:cNvSpPr>
      </xdr:nvSpPr>
      <xdr:spPr>
        <a:xfrm>
          <a:off x="8391525" y="6000750"/>
          <a:ext cx="9906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13</xdr:row>
      <xdr:rowOff>0</xdr:rowOff>
    </xdr:from>
    <xdr:to>
      <xdr:col>11</xdr:col>
      <xdr:colOff>99060</xdr:colOff>
      <xdr:row>14</xdr:row>
      <xdr:rowOff>45720</xdr:rowOff>
    </xdr:to>
    <xdr:sp macro="" textlink="">
      <xdr:nvSpPr>
        <xdr:cNvPr id="579" name="Text Box 572"/>
        <xdr:cNvSpPr txBox="1">
          <a:spLocks noChangeArrowheads="1"/>
        </xdr:cNvSpPr>
      </xdr:nvSpPr>
      <xdr:spPr>
        <a:xfrm>
          <a:off x="8391525" y="6000750"/>
          <a:ext cx="9906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2_Sp%207_Razdel%20II%20izl%20BP-Uti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л.БП-КЛП-Утил.допълн."/>
      <sheetName val="АСП-КЛП-Утил.измен."/>
      <sheetName val="Инж.БП-КЛП-Утил.допълн"/>
      <sheetName val="Кл.БП-КЛП-Утил.прехвърлено"/>
      <sheetName val="Кл.БП-ВВС-Утил.прехвърлено"/>
      <sheetName val="Кл.БП-ВМС-Утил.прехвърлено"/>
      <sheetName val="Кл.БП-Коменданство-МО-Утил.прех"/>
      <sheetName val="Инж.БП-КЛП-Утил. прехвърлено"/>
      <sheetName val="Инж.БП-СВ-Утил.прехвърлено"/>
      <sheetName val="АСП-КЛП-Утил.прехвърлено"/>
      <sheetName val="АСП-ВВС-Утил.прехвърлено"/>
      <sheetName val="Елементи от ЗУР-ВВС-Утил.прех"/>
      <sheetName val="Морски БП-ВМС-Утил.прехвърлено"/>
    </sheetNames>
    <sheetDataSet>
      <sheetData sheetId="0">
        <row r="104">
          <cell r="X104">
            <v>0</v>
          </cell>
          <cell r="Y104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AH313"/>
  <sheetViews>
    <sheetView tabSelected="1" view="pageBreakPreview" zoomScale="60" zoomScaleNormal="100" workbookViewId="0">
      <selection activeCell="C21" sqref="C21"/>
    </sheetView>
  </sheetViews>
  <sheetFormatPr defaultRowHeight="15.6"/>
  <cols>
    <col min="1" max="1" width="5.44140625" style="347" customWidth="1"/>
    <col min="2" max="2" width="15.33203125" style="346" customWidth="1"/>
    <col min="3" max="3" width="74.5546875" style="347" customWidth="1"/>
    <col min="4" max="4" width="5.88671875" style="444" customWidth="1"/>
    <col min="5" max="5" width="5.5546875" style="347" customWidth="1"/>
    <col min="6" max="6" width="5.44140625" style="347" customWidth="1"/>
    <col min="7" max="7" width="6.5546875" style="347" customWidth="1"/>
    <col min="8" max="8" width="6.6640625" style="347" customWidth="1"/>
    <col min="9" max="9" width="5.109375" style="347" customWidth="1"/>
    <col min="10" max="10" width="9.6640625" style="347" customWidth="1"/>
    <col min="11" max="11" width="10.33203125" style="347" customWidth="1"/>
    <col min="12" max="12" width="5.44140625" style="347" customWidth="1"/>
    <col min="13" max="13" width="8.88671875" style="347" customWidth="1"/>
    <col min="14" max="14" width="7.33203125" style="460" customWidth="1"/>
    <col min="15" max="15" width="11.88671875" style="460" customWidth="1"/>
    <col min="16" max="16" width="7.109375" style="460" customWidth="1"/>
    <col min="17" max="17" width="7.33203125" style="460" customWidth="1"/>
    <col min="18" max="18" width="7.5546875" style="460" customWidth="1"/>
    <col min="19" max="19" width="6.6640625" style="460" customWidth="1"/>
    <col min="20" max="20" width="7.5546875" style="347" customWidth="1"/>
    <col min="21" max="21" width="7" style="347" customWidth="1"/>
    <col min="22" max="22" width="9.6640625" style="460" customWidth="1"/>
    <col min="23" max="23" width="10.109375" style="460" customWidth="1"/>
    <col min="24" max="25" width="12" style="442" bestFit="1" customWidth="1"/>
    <col min="26" max="26" width="10.88671875" style="347" customWidth="1"/>
    <col min="27" max="27" width="7.109375" style="347" customWidth="1"/>
    <col min="28" max="28" width="5.33203125" style="347" customWidth="1"/>
    <col min="29" max="29" width="7.5546875" style="347" customWidth="1"/>
    <col min="30" max="30" width="6.5546875" style="444" customWidth="1"/>
    <col min="31" max="31" width="8" style="444" customWidth="1"/>
    <col min="32" max="32" width="10.109375" style="460" customWidth="1"/>
    <col min="33" max="33" width="10.88671875" style="347" customWidth="1"/>
    <col min="34" max="256" width="9.109375" style="347"/>
    <col min="257" max="257" width="5.44140625" style="347" customWidth="1"/>
    <col min="258" max="258" width="19.33203125" style="347" customWidth="1"/>
    <col min="259" max="259" width="61.6640625" style="347" bestFit="1" customWidth="1"/>
    <col min="260" max="260" width="5.88671875" style="347" customWidth="1"/>
    <col min="261" max="261" width="5.5546875" style="347" customWidth="1"/>
    <col min="262" max="262" width="5.44140625" style="347" customWidth="1"/>
    <col min="263" max="263" width="8.109375" style="347" customWidth="1"/>
    <col min="264" max="264" width="6.6640625" style="347" customWidth="1"/>
    <col min="265" max="265" width="6.5546875" style="347" customWidth="1"/>
    <col min="266" max="267" width="11.33203125" style="347" bestFit="1" customWidth="1"/>
    <col min="268" max="268" width="7.33203125" style="347" customWidth="1"/>
    <col min="269" max="269" width="8.5546875" style="347" customWidth="1"/>
    <col min="270" max="270" width="7" style="347" customWidth="1"/>
    <col min="271" max="271" width="8.6640625" style="347" customWidth="1"/>
    <col min="272" max="275" width="6.6640625" style="347" customWidth="1"/>
    <col min="276" max="276" width="10.6640625" style="347" customWidth="1"/>
    <col min="277" max="277" width="9.109375" style="347" customWidth="1"/>
    <col min="278" max="279" width="11.33203125" style="347" bestFit="1" customWidth="1"/>
    <col min="280" max="281" width="12" style="347" bestFit="1" customWidth="1"/>
    <col min="282" max="282" width="10.88671875" style="347" customWidth="1"/>
    <col min="283" max="283" width="8.88671875" style="347" customWidth="1"/>
    <col min="284" max="284" width="5.33203125" style="347" customWidth="1"/>
    <col min="285" max="285" width="8.88671875" style="347" customWidth="1"/>
    <col min="286" max="286" width="6.5546875" style="347" customWidth="1"/>
    <col min="287" max="287" width="8" style="347" customWidth="1"/>
    <col min="288" max="288" width="10.109375" style="347" customWidth="1"/>
    <col min="289" max="289" width="10.88671875" style="347" customWidth="1"/>
    <col min="290" max="512" width="9.109375" style="347"/>
    <col min="513" max="513" width="5.44140625" style="347" customWidth="1"/>
    <col min="514" max="514" width="19.33203125" style="347" customWidth="1"/>
    <col min="515" max="515" width="61.6640625" style="347" bestFit="1" customWidth="1"/>
    <col min="516" max="516" width="5.88671875" style="347" customWidth="1"/>
    <col min="517" max="517" width="5.5546875" style="347" customWidth="1"/>
    <col min="518" max="518" width="5.44140625" style="347" customWidth="1"/>
    <col min="519" max="519" width="8.109375" style="347" customWidth="1"/>
    <col min="520" max="520" width="6.6640625" style="347" customWidth="1"/>
    <col min="521" max="521" width="6.5546875" style="347" customWidth="1"/>
    <col min="522" max="523" width="11.33203125" style="347" bestFit="1" customWidth="1"/>
    <col min="524" max="524" width="7.33203125" style="347" customWidth="1"/>
    <col min="525" max="525" width="8.5546875" style="347" customWidth="1"/>
    <col min="526" max="526" width="7" style="347" customWidth="1"/>
    <col min="527" max="527" width="8.6640625" style="347" customWidth="1"/>
    <col min="528" max="531" width="6.6640625" style="347" customWidth="1"/>
    <col min="532" max="532" width="10.6640625" style="347" customWidth="1"/>
    <col min="533" max="533" width="9.109375" style="347" customWidth="1"/>
    <col min="534" max="535" width="11.33203125" style="347" bestFit="1" customWidth="1"/>
    <col min="536" max="537" width="12" style="347" bestFit="1" customWidth="1"/>
    <col min="538" max="538" width="10.88671875" style="347" customWidth="1"/>
    <col min="539" max="539" width="8.88671875" style="347" customWidth="1"/>
    <col min="540" max="540" width="5.33203125" style="347" customWidth="1"/>
    <col min="541" max="541" width="8.88671875" style="347" customWidth="1"/>
    <col min="542" max="542" width="6.5546875" style="347" customWidth="1"/>
    <col min="543" max="543" width="8" style="347" customWidth="1"/>
    <col min="544" max="544" width="10.109375" style="347" customWidth="1"/>
    <col min="545" max="545" width="10.88671875" style="347" customWidth="1"/>
    <col min="546" max="768" width="9.109375" style="347"/>
    <col min="769" max="769" width="5.44140625" style="347" customWidth="1"/>
    <col min="770" max="770" width="19.33203125" style="347" customWidth="1"/>
    <col min="771" max="771" width="61.6640625" style="347" bestFit="1" customWidth="1"/>
    <col min="772" max="772" width="5.88671875" style="347" customWidth="1"/>
    <col min="773" max="773" width="5.5546875" style="347" customWidth="1"/>
    <col min="774" max="774" width="5.44140625" style="347" customWidth="1"/>
    <col min="775" max="775" width="8.109375" style="347" customWidth="1"/>
    <col min="776" max="776" width="6.6640625" style="347" customWidth="1"/>
    <col min="777" max="777" width="6.5546875" style="347" customWidth="1"/>
    <col min="778" max="779" width="11.33203125" style="347" bestFit="1" customWidth="1"/>
    <col min="780" max="780" width="7.33203125" style="347" customWidth="1"/>
    <col min="781" max="781" width="8.5546875" style="347" customWidth="1"/>
    <col min="782" max="782" width="7" style="347" customWidth="1"/>
    <col min="783" max="783" width="8.6640625" style="347" customWidth="1"/>
    <col min="784" max="787" width="6.6640625" style="347" customWidth="1"/>
    <col min="788" max="788" width="10.6640625" style="347" customWidth="1"/>
    <col min="789" max="789" width="9.109375" style="347" customWidth="1"/>
    <col min="790" max="791" width="11.33203125" style="347" bestFit="1" customWidth="1"/>
    <col min="792" max="793" width="12" style="347" bestFit="1" customWidth="1"/>
    <col min="794" max="794" width="10.88671875" style="347" customWidth="1"/>
    <col min="795" max="795" width="8.88671875" style="347" customWidth="1"/>
    <col min="796" max="796" width="5.33203125" style="347" customWidth="1"/>
    <col min="797" max="797" width="8.88671875" style="347" customWidth="1"/>
    <col min="798" max="798" width="6.5546875" style="347" customWidth="1"/>
    <col min="799" max="799" width="8" style="347" customWidth="1"/>
    <col min="800" max="800" width="10.109375" style="347" customWidth="1"/>
    <col min="801" max="801" width="10.88671875" style="347" customWidth="1"/>
    <col min="802" max="1024" width="9.109375" style="347"/>
    <col min="1025" max="1025" width="5.44140625" style="347" customWidth="1"/>
    <col min="1026" max="1026" width="19.33203125" style="347" customWidth="1"/>
    <col min="1027" max="1027" width="61.6640625" style="347" bestFit="1" customWidth="1"/>
    <col min="1028" max="1028" width="5.88671875" style="347" customWidth="1"/>
    <col min="1029" max="1029" width="5.5546875" style="347" customWidth="1"/>
    <col min="1030" max="1030" width="5.44140625" style="347" customWidth="1"/>
    <col min="1031" max="1031" width="8.109375" style="347" customWidth="1"/>
    <col min="1032" max="1032" width="6.6640625" style="347" customWidth="1"/>
    <col min="1033" max="1033" width="6.5546875" style="347" customWidth="1"/>
    <col min="1034" max="1035" width="11.33203125" style="347" bestFit="1" customWidth="1"/>
    <col min="1036" max="1036" width="7.33203125" style="347" customWidth="1"/>
    <col min="1037" max="1037" width="8.5546875" style="347" customWidth="1"/>
    <col min="1038" max="1038" width="7" style="347" customWidth="1"/>
    <col min="1039" max="1039" width="8.6640625" style="347" customWidth="1"/>
    <col min="1040" max="1043" width="6.6640625" style="347" customWidth="1"/>
    <col min="1044" max="1044" width="10.6640625" style="347" customWidth="1"/>
    <col min="1045" max="1045" width="9.109375" style="347" customWidth="1"/>
    <col min="1046" max="1047" width="11.33203125" style="347" bestFit="1" customWidth="1"/>
    <col min="1048" max="1049" width="12" style="347" bestFit="1" customWidth="1"/>
    <col min="1050" max="1050" width="10.88671875" style="347" customWidth="1"/>
    <col min="1051" max="1051" width="8.88671875" style="347" customWidth="1"/>
    <col min="1052" max="1052" width="5.33203125" style="347" customWidth="1"/>
    <col min="1053" max="1053" width="8.88671875" style="347" customWidth="1"/>
    <col min="1054" max="1054" width="6.5546875" style="347" customWidth="1"/>
    <col min="1055" max="1055" width="8" style="347" customWidth="1"/>
    <col min="1056" max="1056" width="10.109375" style="347" customWidth="1"/>
    <col min="1057" max="1057" width="10.88671875" style="347" customWidth="1"/>
    <col min="1058" max="1280" width="9.109375" style="347"/>
    <col min="1281" max="1281" width="5.44140625" style="347" customWidth="1"/>
    <col min="1282" max="1282" width="19.33203125" style="347" customWidth="1"/>
    <col min="1283" max="1283" width="61.6640625" style="347" bestFit="1" customWidth="1"/>
    <col min="1284" max="1284" width="5.88671875" style="347" customWidth="1"/>
    <col min="1285" max="1285" width="5.5546875" style="347" customWidth="1"/>
    <col min="1286" max="1286" width="5.44140625" style="347" customWidth="1"/>
    <col min="1287" max="1287" width="8.109375" style="347" customWidth="1"/>
    <col min="1288" max="1288" width="6.6640625" style="347" customWidth="1"/>
    <col min="1289" max="1289" width="6.5546875" style="347" customWidth="1"/>
    <col min="1290" max="1291" width="11.33203125" style="347" bestFit="1" customWidth="1"/>
    <col min="1292" max="1292" width="7.33203125" style="347" customWidth="1"/>
    <col min="1293" max="1293" width="8.5546875" style="347" customWidth="1"/>
    <col min="1294" max="1294" width="7" style="347" customWidth="1"/>
    <col min="1295" max="1295" width="8.6640625" style="347" customWidth="1"/>
    <col min="1296" max="1299" width="6.6640625" style="347" customWidth="1"/>
    <col min="1300" max="1300" width="10.6640625" style="347" customWidth="1"/>
    <col min="1301" max="1301" width="9.109375" style="347" customWidth="1"/>
    <col min="1302" max="1303" width="11.33203125" style="347" bestFit="1" customWidth="1"/>
    <col min="1304" max="1305" width="12" style="347" bestFit="1" customWidth="1"/>
    <col min="1306" max="1306" width="10.88671875" style="347" customWidth="1"/>
    <col min="1307" max="1307" width="8.88671875" style="347" customWidth="1"/>
    <col min="1308" max="1308" width="5.33203125" style="347" customWidth="1"/>
    <col min="1309" max="1309" width="8.88671875" style="347" customWidth="1"/>
    <col min="1310" max="1310" width="6.5546875" style="347" customWidth="1"/>
    <col min="1311" max="1311" width="8" style="347" customWidth="1"/>
    <col min="1312" max="1312" width="10.109375" style="347" customWidth="1"/>
    <col min="1313" max="1313" width="10.88671875" style="347" customWidth="1"/>
    <col min="1314" max="1536" width="9.109375" style="347"/>
    <col min="1537" max="1537" width="5.44140625" style="347" customWidth="1"/>
    <col min="1538" max="1538" width="19.33203125" style="347" customWidth="1"/>
    <col min="1539" max="1539" width="61.6640625" style="347" bestFit="1" customWidth="1"/>
    <col min="1540" max="1540" width="5.88671875" style="347" customWidth="1"/>
    <col min="1541" max="1541" width="5.5546875" style="347" customWidth="1"/>
    <col min="1542" max="1542" width="5.44140625" style="347" customWidth="1"/>
    <col min="1543" max="1543" width="8.109375" style="347" customWidth="1"/>
    <col min="1544" max="1544" width="6.6640625" style="347" customWidth="1"/>
    <col min="1545" max="1545" width="6.5546875" style="347" customWidth="1"/>
    <col min="1546" max="1547" width="11.33203125" style="347" bestFit="1" customWidth="1"/>
    <col min="1548" max="1548" width="7.33203125" style="347" customWidth="1"/>
    <col min="1549" max="1549" width="8.5546875" style="347" customWidth="1"/>
    <col min="1550" max="1550" width="7" style="347" customWidth="1"/>
    <col min="1551" max="1551" width="8.6640625" style="347" customWidth="1"/>
    <col min="1552" max="1555" width="6.6640625" style="347" customWidth="1"/>
    <col min="1556" max="1556" width="10.6640625" style="347" customWidth="1"/>
    <col min="1557" max="1557" width="9.109375" style="347" customWidth="1"/>
    <col min="1558" max="1559" width="11.33203125" style="347" bestFit="1" customWidth="1"/>
    <col min="1560" max="1561" width="12" style="347" bestFit="1" customWidth="1"/>
    <col min="1562" max="1562" width="10.88671875" style="347" customWidth="1"/>
    <col min="1563" max="1563" width="8.88671875" style="347" customWidth="1"/>
    <col min="1564" max="1564" width="5.33203125" style="347" customWidth="1"/>
    <col min="1565" max="1565" width="8.88671875" style="347" customWidth="1"/>
    <col min="1566" max="1566" width="6.5546875" style="347" customWidth="1"/>
    <col min="1567" max="1567" width="8" style="347" customWidth="1"/>
    <col min="1568" max="1568" width="10.109375" style="347" customWidth="1"/>
    <col min="1569" max="1569" width="10.88671875" style="347" customWidth="1"/>
    <col min="1570" max="1792" width="9.109375" style="347"/>
    <col min="1793" max="1793" width="5.44140625" style="347" customWidth="1"/>
    <col min="1794" max="1794" width="19.33203125" style="347" customWidth="1"/>
    <col min="1795" max="1795" width="61.6640625" style="347" bestFit="1" customWidth="1"/>
    <col min="1796" max="1796" width="5.88671875" style="347" customWidth="1"/>
    <col min="1797" max="1797" width="5.5546875" style="347" customWidth="1"/>
    <col min="1798" max="1798" width="5.44140625" style="347" customWidth="1"/>
    <col min="1799" max="1799" width="8.109375" style="347" customWidth="1"/>
    <col min="1800" max="1800" width="6.6640625" style="347" customWidth="1"/>
    <col min="1801" max="1801" width="6.5546875" style="347" customWidth="1"/>
    <col min="1802" max="1803" width="11.33203125" style="347" bestFit="1" customWidth="1"/>
    <col min="1804" max="1804" width="7.33203125" style="347" customWidth="1"/>
    <col min="1805" max="1805" width="8.5546875" style="347" customWidth="1"/>
    <col min="1806" max="1806" width="7" style="347" customWidth="1"/>
    <col min="1807" max="1807" width="8.6640625" style="347" customWidth="1"/>
    <col min="1808" max="1811" width="6.6640625" style="347" customWidth="1"/>
    <col min="1812" max="1812" width="10.6640625" style="347" customWidth="1"/>
    <col min="1813" max="1813" width="9.109375" style="347" customWidth="1"/>
    <col min="1814" max="1815" width="11.33203125" style="347" bestFit="1" customWidth="1"/>
    <col min="1816" max="1817" width="12" style="347" bestFit="1" customWidth="1"/>
    <col min="1818" max="1818" width="10.88671875" style="347" customWidth="1"/>
    <col min="1819" max="1819" width="8.88671875" style="347" customWidth="1"/>
    <col min="1820" max="1820" width="5.33203125" style="347" customWidth="1"/>
    <col min="1821" max="1821" width="8.88671875" style="347" customWidth="1"/>
    <col min="1822" max="1822" width="6.5546875" style="347" customWidth="1"/>
    <col min="1823" max="1823" width="8" style="347" customWidth="1"/>
    <col min="1824" max="1824" width="10.109375" style="347" customWidth="1"/>
    <col min="1825" max="1825" width="10.88671875" style="347" customWidth="1"/>
    <col min="1826" max="2048" width="9.109375" style="347"/>
    <col min="2049" max="2049" width="5.44140625" style="347" customWidth="1"/>
    <col min="2050" max="2050" width="19.33203125" style="347" customWidth="1"/>
    <col min="2051" max="2051" width="61.6640625" style="347" bestFit="1" customWidth="1"/>
    <col min="2052" max="2052" width="5.88671875" style="347" customWidth="1"/>
    <col min="2053" max="2053" width="5.5546875" style="347" customWidth="1"/>
    <col min="2054" max="2054" width="5.44140625" style="347" customWidth="1"/>
    <col min="2055" max="2055" width="8.109375" style="347" customWidth="1"/>
    <col min="2056" max="2056" width="6.6640625" style="347" customWidth="1"/>
    <col min="2057" max="2057" width="6.5546875" style="347" customWidth="1"/>
    <col min="2058" max="2059" width="11.33203125" style="347" bestFit="1" customWidth="1"/>
    <col min="2060" max="2060" width="7.33203125" style="347" customWidth="1"/>
    <col min="2061" max="2061" width="8.5546875" style="347" customWidth="1"/>
    <col min="2062" max="2062" width="7" style="347" customWidth="1"/>
    <col min="2063" max="2063" width="8.6640625" style="347" customWidth="1"/>
    <col min="2064" max="2067" width="6.6640625" style="347" customWidth="1"/>
    <col min="2068" max="2068" width="10.6640625" style="347" customWidth="1"/>
    <col min="2069" max="2069" width="9.109375" style="347" customWidth="1"/>
    <col min="2070" max="2071" width="11.33203125" style="347" bestFit="1" customWidth="1"/>
    <col min="2072" max="2073" width="12" style="347" bestFit="1" customWidth="1"/>
    <col min="2074" max="2074" width="10.88671875" style="347" customWidth="1"/>
    <col min="2075" max="2075" width="8.88671875" style="347" customWidth="1"/>
    <col min="2076" max="2076" width="5.33203125" style="347" customWidth="1"/>
    <col min="2077" max="2077" width="8.88671875" style="347" customWidth="1"/>
    <col min="2078" max="2078" width="6.5546875" style="347" customWidth="1"/>
    <col min="2079" max="2079" width="8" style="347" customWidth="1"/>
    <col min="2080" max="2080" width="10.109375" style="347" customWidth="1"/>
    <col min="2081" max="2081" width="10.88671875" style="347" customWidth="1"/>
    <col min="2082" max="2304" width="9.109375" style="347"/>
    <col min="2305" max="2305" width="5.44140625" style="347" customWidth="1"/>
    <col min="2306" max="2306" width="19.33203125" style="347" customWidth="1"/>
    <col min="2307" max="2307" width="61.6640625" style="347" bestFit="1" customWidth="1"/>
    <col min="2308" max="2308" width="5.88671875" style="347" customWidth="1"/>
    <col min="2309" max="2309" width="5.5546875" style="347" customWidth="1"/>
    <col min="2310" max="2310" width="5.44140625" style="347" customWidth="1"/>
    <col min="2311" max="2311" width="8.109375" style="347" customWidth="1"/>
    <col min="2312" max="2312" width="6.6640625" style="347" customWidth="1"/>
    <col min="2313" max="2313" width="6.5546875" style="347" customWidth="1"/>
    <col min="2314" max="2315" width="11.33203125" style="347" bestFit="1" customWidth="1"/>
    <col min="2316" max="2316" width="7.33203125" style="347" customWidth="1"/>
    <col min="2317" max="2317" width="8.5546875" style="347" customWidth="1"/>
    <col min="2318" max="2318" width="7" style="347" customWidth="1"/>
    <col min="2319" max="2319" width="8.6640625" style="347" customWidth="1"/>
    <col min="2320" max="2323" width="6.6640625" style="347" customWidth="1"/>
    <col min="2324" max="2324" width="10.6640625" style="347" customWidth="1"/>
    <col min="2325" max="2325" width="9.109375" style="347" customWidth="1"/>
    <col min="2326" max="2327" width="11.33203125" style="347" bestFit="1" customWidth="1"/>
    <col min="2328" max="2329" width="12" style="347" bestFit="1" customWidth="1"/>
    <col min="2330" max="2330" width="10.88671875" style="347" customWidth="1"/>
    <col min="2331" max="2331" width="8.88671875" style="347" customWidth="1"/>
    <col min="2332" max="2332" width="5.33203125" style="347" customWidth="1"/>
    <col min="2333" max="2333" width="8.88671875" style="347" customWidth="1"/>
    <col min="2334" max="2334" width="6.5546875" style="347" customWidth="1"/>
    <col min="2335" max="2335" width="8" style="347" customWidth="1"/>
    <col min="2336" max="2336" width="10.109375" style="347" customWidth="1"/>
    <col min="2337" max="2337" width="10.88671875" style="347" customWidth="1"/>
    <col min="2338" max="2560" width="9.109375" style="347"/>
    <col min="2561" max="2561" width="5.44140625" style="347" customWidth="1"/>
    <col min="2562" max="2562" width="19.33203125" style="347" customWidth="1"/>
    <col min="2563" max="2563" width="61.6640625" style="347" bestFit="1" customWidth="1"/>
    <col min="2564" max="2564" width="5.88671875" style="347" customWidth="1"/>
    <col min="2565" max="2565" width="5.5546875" style="347" customWidth="1"/>
    <col min="2566" max="2566" width="5.44140625" style="347" customWidth="1"/>
    <col min="2567" max="2567" width="8.109375" style="347" customWidth="1"/>
    <col min="2568" max="2568" width="6.6640625" style="347" customWidth="1"/>
    <col min="2569" max="2569" width="6.5546875" style="347" customWidth="1"/>
    <col min="2570" max="2571" width="11.33203125" style="347" bestFit="1" customWidth="1"/>
    <col min="2572" max="2572" width="7.33203125" style="347" customWidth="1"/>
    <col min="2573" max="2573" width="8.5546875" style="347" customWidth="1"/>
    <col min="2574" max="2574" width="7" style="347" customWidth="1"/>
    <col min="2575" max="2575" width="8.6640625" style="347" customWidth="1"/>
    <col min="2576" max="2579" width="6.6640625" style="347" customWidth="1"/>
    <col min="2580" max="2580" width="10.6640625" style="347" customWidth="1"/>
    <col min="2581" max="2581" width="9.109375" style="347" customWidth="1"/>
    <col min="2582" max="2583" width="11.33203125" style="347" bestFit="1" customWidth="1"/>
    <col min="2584" max="2585" width="12" style="347" bestFit="1" customWidth="1"/>
    <col min="2586" max="2586" width="10.88671875" style="347" customWidth="1"/>
    <col min="2587" max="2587" width="8.88671875" style="347" customWidth="1"/>
    <col min="2588" max="2588" width="5.33203125" style="347" customWidth="1"/>
    <col min="2589" max="2589" width="8.88671875" style="347" customWidth="1"/>
    <col min="2590" max="2590" width="6.5546875" style="347" customWidth="1"/>
    <col min="2591" max="2591" width="8" style="347" customWidth="1"/>
    <col min="2592" max="2592" width="10.109375" style="347" customWidth="1"/>
    <col min="2593" max="2593" width="10.88671875" style="347" customWidth="1"/>
    <col min="2594" max="2816" width="9.109375" style="347"/>
    <col min="2817" max="2817" width="5.44140625" style="347" customWidth="1"/>
    <col min="2818" max="2818" width="19.33203125" style="347" customWidth="1"/>
    <col min="2819" max="2819" width="61.6640625" style="347" bestFit="1" customWidth="1"/>
    <col min="2820" max="2820" width="5.88671875" style="347" customWidth="1"/>
    <col min="2821" max="2821" width="5.5546875" style="347" customWidth="1"/>
    <col min="2822" max="2822" width="5.44140625" style="347" customWidth="1"/>
    <col min="2823" max="2823" width="8.109375" style="347" customWidth="1"/>
    <col min="2824" max="2824" width="6.6640625" style="347" customWidth="1"/>
    <col min="2825" max="2825" width="6.5546875" style="347" customWidth="1"/>
    <col min="2826" max="2827" width="11.33203125" style="347" bestFit="1" customWidth="1"/>
    <col min="2828" max="2828" width="7.33203125" style="347" customWidth="1"/>
    <col min="2829" max="2829" width="8.5546875" style="347" customWidth="1"/>
    <col min="2830" max="2830" width="7" style="347" customWidth="1"/>
    <col min="2831" max="2831" width="8.6640625" style="347" customWidth="1"/>
    <col min="2832" max="2835" width="6.6640625" style="347" customWidth="1"/>
    <col min="2836" max="2836" width="10.6640625" style="347" customWidth="1"/>
    <col min="2837" max="2837" width="9.109375" style="347" customWidth="1"/>
    <col min="2838" max="2839" width="11.33203125" style="347" bestFit="1" customWidth="1"/>
    <col min="2840" max="2841" width="12" style="347" bestFit="1" customWidth="1"/>
    <col min="2842" max="2842" width="10.88671875" style="347" customWidth="1"/>
    <col min="2843" max="2843" width="8.88671875" style="347" customWidth="1"/>
    <col min="2844" max="2844" width="5.33203125" style="347" customWidth="1"/>
    <col min="2845" max="2845" width="8.88671875" style="347" customWidth="1"/>
    <col min="2846" max="2846" width="6.5546875" style="347" customWidth="1"/>
    <col min="2847" max="2847" width="8" style="347" customWidth="1"/>
    <col min="2848" max="2848" width="10.109375" style="347" customWidth="1"/>
    <col min="2849" max="2849" width="10.88671875" style="347" customWidth="1"/>
    <col min="2850" max="3072" width="9.109375" style="347"/>
    <col min="3073" max="3073" width="5.44140625" style="347" customWidth="1"/>
    <col min="3074" max="3074" width="19.33203125" style="347" customWidth="1"/>
    <col min="3075" max="3075" width="61.6640625" style="347" bestFit="1" customWidth="1"/>
    <col min="3076" max="3076" width="5.88671875" style="347" customWidth="1"/>
    <col min="3077" max="3077" width="5.5546875" style="347" customWidth="1"/>
    <col min="3078" max="3078" width="5.44140625" style="347" customWidth="1"/>
    <col min="3079" max="3079" width="8.109375" style="347" customWidth="1"/>
    <col min="3080" max="3080" width="6.6640625" style="347" customWidth="1"/>
    <col min="3081" max="3081" width="6.5546875" style="347" customWidth="1"/>
    <col min="3082" max="3083" width="11.33203125" style="347" bestFit="1" customWidth="1"/>
    <col min="3084" max="3084" width="7.33203125" style="347" customWidth="1"/>
    <col min="3085" max="3085" width="8.5546875" style="347" customWidth="1"/>
    <col min="3086" max="3086" width="7" style="347" customWidth="1"/>
    <col min="3087" max="3087" width="8.6640625" style="347" customWidth="1"/>
    <col min="3088" max="3091" width="6.6640625" style="347" customWidth="1"/>
    <col min="3092" max="3092" width="10.6640625" style="347" customWidth="1"/>
    <col min="3093" max="3093" width="9.109375" style="347" customWidth="1"/>
    <col min="3094" max="3095" width="11.33203125" style="347" bestFit="1" customWidth="1"/>
    <col min="3096" max="3097" width="12" style="347" bestFit="1" customWidth="1"/>
    <col min="3098" max="3098" width="10.88671875" style="347" customWidth="1"/>
    <col min="3099" max="3099" width="8.88671875" style="347" customWidth="1"/>
    <col min="3100" max="3100" width="5.33203125" style="347" customWidth="1"/>
    <col min="3101" max="3101" width="8.88671875" style="347" customWidth="1"/>
    <col min="3102" max="3102" width="6.5546875" style="347" customWidth="1"/>
    <col min="3103" max="3103" width="8" style="347" customWidth="1"/>
    <col min="3104" max="3104" width="10.109375" style="347" customWidth="1"/>
    <col min="3105" max="3105" width="10.88671875" style="347" customWidth="1"/>
    <col min="3106" max="3328" width="9.109375" style="347"/>
    <col min="3329" max="3329" width="5.44140625" style="347" customWidth="1"/>
    <col min="3330" max="3330" width="19.33203125" style="347" customWidth="1"/>
    <col min="3331" max="3331" width="61.6640625" style="347" bestFit="1" customWidth="1"/>
    <col min="3332" max="3332" width="5.88671875" style="347" customWidth="1"/>
    <col min="3333" max="3333" width="5.5546875" style="347" customWidth="1"/>
    <col min="3334" max="3334" width="5.44140625" style="347" customWidth="1"/>
    <col min="3335" max="3335" width="8.109375" style="347" customWidth="1"/>
    <col min="3336" max="3336" width="6.6640625" style="347" customWidth="1"/>
    <col min="3337" max="3337" width="6.5546875" style="347" customWidth="1"/>
    <col min="3338" max="3339" width="11.33203125" style="347" bestFit="1" customWidth="1"/>
    <col min="3340" max="3340" width="7.33203125" style="347" customWidth="1"/>
    <col min="3341" max="3341" width="8.5546875" style="347" customWidth="1"/>
    <col min="3342" max="3342" width="7" style="347" customWidth="1"/>
    <col min="3343" max="3343" width="8.6640625" style="347" customWidth="1"/>
    <col min="3344" max="3347" width="6.6640625" style="347" customWidth="1"/>
    <col min="3348" max="3348" width="10.6640625" style="347" customWidth="1"/>
    <col min="3349" max="3349" width="9.109375" style="347" customWidth="1"/>
    <col min="3350" max="3351" width="11.33203125" style="347" bestFit="1" customWidth="1"/>
    <col min="3352" max="3353" width="12" style="347" bestFit="1" customWidth="1"/>
    <col min="3354" max="3354" width="10.88671875" style="347" customWidth="1"/>
    <col min="3355" max="3355" width="8.88671875" style="347" customWidth="1"/>
    <col min="3356" max="3356" width="5.33203125" style="347" customWidth="1"/>
    <col min="3357" max="3357" width="8.88671875" style="347" customWidth="1"/>
    <col min="3358" max="3358" width="6.5546875" style="347" customWidth="1"/>
    <col min="3359" max="3359" width="8" style="347" customWidth="1"/>
    <col min="3360" max="3360" width="10.109375" style="347" customWidth="1"/>
    <col min="3361" max="3361" width="10.88671875" style="347" customWidth="1"/>
    <col min="3362" max="3584" width="9.109375" style="347"/>
    <col min="3585" max="3585" width="5.44140625" style="347" customWidth="1"/>
    <col min="3586" max="3586" width="19.33203125" style="347" customWidth="1"/>
    <col min="3587" max="3587" width="61.6640625" style="347" bestFit="1" customWidth="1"/>
    <col min="3588" max="3588" width="5.88671875" style="347" customWidth="1"/>
    <col min="3589" max="3589" width="5.5546875" style="347" customWidth="1"/>
    <col min="3590" max="3590" width="5.44140625" style="347" customWidth="1"/>
    <col min="3591" max="3591" width="8.109375" style="347" customWidth="1"/>
    <col min="3592" max="3592" width="6.6640625" style="347" customWidth="1"/>
    <col min="3593" max="3593" width="6.5546875" style="347" customWidth="1"/>
    <col min="3594" max="3595" width="11.33203125" style="347" bestFit="1" customWidth="1"/>
    <col min="3596" max="3596" width="7.33203125" style="347" customWidth="1"/>
    <col min="3597" max="3597" width="8.5546875" style="347" customWidth="1"/>
    <col min="3598" max="3598" width="7" style="347" customWidth="1"/>
    <col min="3599" max="3599" width="8.6640625" style="347" customWidth="1"/>
    <col min="3600" max="3603" width="6.6640625" style="347" customWidth="1"/>
    <col min="3604" max="3604" width="10.6640625" style="347" customWidth="1"/>
    <col min="3605" max="3605" width="9.109375" style="347" customWidth="1"/>
    <col min="3606" max="3607" width="11.33203125" style="347" bestFit="1" customWidth="1"/>
    <col min="3608" max="3609" width="12" style="347" bestFit="1" customWidth="1"/>
    <col min="3610" max="3610" width="10.88671875" style="347" customWidth="1"/>
    <col min="3611" max="3611" width="8.88671875" style="347" customWidth="1"/>
    <col min="3612" max="3612" width="5.33203125" style="347" customWidth="1"/>
    <col min="3613" max="3613" width="8.88671875" style="347" customWidth="1"/>
    <col min="3614" max="3614" width="6.5546875" style="347" customWidth="1"/>
    <col min="3615" max="3615" width="8" style="347" customWidth="1"/>
    <col min="3616" max="3616" width="10.109375" style="347" customWidth="1"/>
    <col min="3617" max="3617" width="10.88671875" style="347" customWidth="1"/>
    <col min="3618" max="3840" width="9.109375" style="347"/>
    <col min="3841" max="3841" width="5.44140625" style="347" customWidth="1"/>
    <col min="3842" max="3842" width="19.33203125" style="347" customWidth="1"/>
    <col min="3843" max="3843" width="61.6640625" style="347" bestFit="1" customWidth="1"/>
    <col min="3844" max="3844" width="5.88671875" style="347" customWidth="1"/>
    <col min="3845" max="3845" width="5.5546875" style="347" customWidth="1"/>
    <col min="3846" max="3846" width="5.44140625" style="347" customWidth="1"/>
    <col min="3847" max="3847" width="8.109375" style="347" customWidth="1"/>
    <col min="3848" max="3848" width="6.6640625" style="347" customWidth="1"/>
    <col min="3849" max="3849" width="6.5546875" style="347" customWidth="1"/>
    <col min="3850" max="3851" width="11.33203125" style="347" bestFit="1" customWidth="1"/>
    <col min="3852" max="3852" width="7.33203125" style="347" customWidth="1"/>
    <col min="3853" max="3853" width="8.5546875" style="347" customWidth="1"/>
    <col min="3854" max="3854" width="7" style="347" customWidth="1"/>
    <col min="3855" max="3855" width="8.6640625" style="347" customWidth="1"/>
    <col min="3856" max="3859" width="6.6640625" style="347" customWidth="1"/>
    <col min="3860" max="3860" width="10.6640625" style="347" customWidth="1"/>
    <col min="3861" max="3861" width="9.109375" style="347" customWidth="1"/>
    <col min="3862" max="3863" width="11.33203125" style="347" bestFit="1" customWidth="1"/>
    <col min="3864" max="3865" width="12" style="347" bestFit="1" customWidth="1"/>
    <col min="3866" max="3866" width="10.88671875" style="347" customWidth="1"/>
    <col min="3867" max="3867" width="8.88671875" style="347" customWidth="1"/>
    <col min="3868" max="3868" width="5.33203125" style="347" customWidth="1"/>
    <col min="3869" max="3869" width="8.88671875" style="347" customWidth="1"/>
    <col min="3870" max="3870" width="6.5546875" style="347" customWidth="1"/>
    <col min="3871" max="3871" width="8" style="347" customWidth="1"/>
    <col min="3872" max="3872" width="10.109375" style="347" customWidth="1"/>
    <col min="3873" max="3873" width="10.88671875" style="347" customWidth="1"/>
    <col min="3874" max="4096" width="9.109375" style="347"/>
    <col min="4097" max="4097" width="5.44140625" style="347" customWidth="1"/>
    <col min="4098" max="4098" width="19.33203125" style="347" customWidth="1"/>
    <col min="4099" max="4099" width="61.6640625" style="347" bestFit="1" customWidth="1"/>
    <col min="4100" max="4100" width="5.88671875" style="347" customWidth="1"/>
    <col min="4101" max="4101" width="5.5546875" style="347" customWidth="1"/>
    <col min="4102" max="4102" width="5.44140625" style="347" customWidth="1"/>
    <col min="4103" max="4103" width="8.109375" style="347" customWidth="1"/>
    <col min="4104" max="4104" width="6.6640625" style="347" customWidth="1"/>
    <col min="4105" max="4105" width="6.5546875" style="347" customWidth="1"/>
    <col min="4106" max="4107" width="11.33203125" style="347" bestFit="1" customWidth="1"/>
    <col min="4108" max="4108" width="7.33203125" style="347" customWidth="1"/>
    <col min="4109" max="4109" width="8.5546875" style="347" customWidth="1"/>
    <col min="4110" max="4110" width="7" style="347" customWidth="1"/>
    <col min="4111" max="4111" width="8.6640625" style="347" customWidth="1"/>
    <col min="4112" max="4115" width="6.6640625" style="347" customWidth="1"/>
    <col min="4116" max="4116" width="10.6640625" style="347" customWidth="1"/>
    <col min="4117" max="4117" width="9.109375" style="347" customWidth="1"/>
    <col min="4118" max="4119" width="11.33203125" style="347" bestFit="1" customWidth="1"/>
    <col min="4120" max="4121" width="12" style="347" bestFit="1" customWidth="1"/>
    <col min="4122" max="4122" width="10.88671875" style="347" customWidth="1"/>
    <col min="4123" max="4123" width="8.88671875" style="347" customWidth="1"/>
    <col min="4124" max="4124" width="5.33203125" style="347" customWidth="1"/>
    <col min="4125" max="4125" width="8.88671875" style="347" customWidth="1"/>
    <col min="4126" max="4126" width="6.5546875" style="347" customWidth="1"/>
    <col min="4127" max="4127" width="8" style="347" customWidth="1"/>
    <col min="4128" max="4128" width="10.109375" style="347" customWidth="1"/>
    <col min="4129" max="4129" width="10.88671875" style="347" customWidth="1"/>
    <col min="4130" max="4352" width="9.109375" style="347"/>
    <col min="4353" max="4353" width="5.44140625" style="347" customWidth="1"/>
    <col min="4354" max="4354" width="19.33203125" style="347" customWidth="1"/>
    <col min="4355" max="4355" width="61.6640625" style="347" bestFit="1" customWidth="1"/>
    <col min="4356" max="4356" width="5.88671875" style="347" customWidth="1"/>
    <col min="4357" max="4357" width="5.5546875" style="347" customWidth="1"/>
    <col min="4358" max="4358" width="5.44140625" style="347" customWidth="1"/>
    <col min="4359" max="4359" width="8.109375" style="347" customWidth="1"/>
    <col min="4360" max="4360" width="6.6640625" style="347" customWidth="1"/>
    <col min="4361" max="4361" width="6.5546875" style="347" customWidth="1"/>
    <col min="4362" max="4363" width="11.33203125" style="347" bestFit="1" customWidth="1"/>
    <col min="4364" max="4364" width="7.33203125" style="347" customWidth="1"/>
    <col min="4365" max="4365" width="8.5546875" style="347" customWidth="1"/>
    <col min="4366" max="4366" width="7" style="347" customWidth="1"/>
    <col min="4367" max="4367" width="8.6640625" style="347" customWidth="1"/>
    <col min="4368" max="4371" width="6.6640625" style="347" customWidth="1"/>
    <col min="4372" max="4372" width="10.6640625" style="347" customWidth="1"/>
    <col min="4373" max="4373" width="9.109375" style="347" customWidth="1"/>
    <col min="4374" max="4375" width="11.33203125" style="347" bestFit="1" customWidth="1"/>
    <col min="4376" max="4377" width="12" style="347" bestFit="1" customWidth="1"/>
    <col min="4378" max="4378" width="10.88671875" style="347" customWidth="1"/>
    <col min="4379" max="4379" width="8.88671875" style="347" customWidth="1"/>
    <col min="4380" max="4380" width="5.33203125" style="347" customWidth="1"/>
    <col min="4381" max="4381" width="8.88671875" style="347" customWidth="1"/>
    <col min="4382" max="4382" width="6.5546875" style="347" customWidth="1"/>
    <col min="4383" max="4383" width="8" style="347" customWidth="1"/>
    <col min="4384" max="4384" width="10.109375" style="347" customWidth="1"/>
    <col min="4385" max="4385" width="10.88671875" style="347" customWidth="1"/>
    <col min="4386" max="4608" width="9.109375" style="347"/>
    <col min="4609" max="4609" width="5.44140625" style="347" customWidth="1"/>
    <col min="4610" max="4610" width="19.33203125" style="347" customWidth="1"/>
    <col min="4611" max="4611" width="61.6640625" style="347" bestFit="1" customWidth="1"/>
    <col min="4612" max="4612" width="5.88671875" style="347" customWidth="1"/>
    <col min="4613" max="4613" width="5.5546875" style="347" customWidth="1"/>
    <col min="4614" max="4614" width="5.44140625" style="347" customWidth="1"/>
    <col min="4615" max="4615" width="8.109375" style="347" customWidth="1"/>
    <col min="4616" max="4616" width="6.6640625" style="347" customWidth="1"/>
    <col min="4617" max="4617" width="6.5546875" style="347" customWidth="1"/>
    <col min="4618" max="4619" width="11.33203125" style="347" bestFit="1" customWidth="1"/>
    <col min="4620" max="4620" width="7.33203125" style="347" customWidth="1"/>
    <col min="4621" max="4621" width="8.5546875" style="347" customWidth="1"/>
    <col min="4622" max="4622" width="7" style="347" customWidth="1"/>
    <col min="4623" max="4623" width="8.6640625" style="347" customWidth="1"/>
    <col min="4624" max="4627" width="6.6640625" style="347" customWidth="1"/>
    <col min="4628" max="4628" width="10.6640625" style="347" customWidth="1"/>
    <col min="4629" max="4629" width="9.109375" style="347" customWidth="1"/>
    <col min="4630" max="4631" width="11.33203125" style="347" bestFit="1" customWidth="1"/>
    <col min="4632" max="4633" width="12" style="347" bestFit="1" customWidth="1"/>
    <col min="4634" max="4634" width="10.88671875" style="347" customWidth="1"/>
    <col min="4635" max="4635" width="8.88671875" style="347" customWidth="1"/>
    <col min="4636" max="4636" width="5.33203125" style="347" customWidth="1"/>
    <col min="4637" max="4637" width="8.88671875" style="347" customWidth="1"/>
    <col min="4638" max="4638" width="6.5546875" style="347" customWidth="1"/>
    <col min="4639" max="4639" width="8" style="347" customWidth="1"/>
    <col min="4640" max="4640" width="10.109375" style="347" customWidth="1"/>
    <col min="4641" max="4641" width="10.88671875" style="347" customWidth="1"/>
    <col min="4642" max="4864" width="9.109375" style="347"/>
    <col min="4865" max="4865" width="5.44140625" style="347" customWidth="1"/>
    <col min="4866" max="4866" width="19.33203125" style="347" customWidth="1"/>
    <col min="4867" max="4867" width="61.6640625" style="347" bestFit="1" customWidth="1"/>
    <col min="4868" max="4868" width="5.88671875" style="347" customWidth="1"/>
    <col min="4869" max="4869" width="5.5546875" style="347" customWidth="1"/>
    <col min="4870" max="4870" width="5.44140625" style="347" customWidth="1"/>
    <col min="4871" max="4871" width="8.109375" style="347" customWidth="1"/>
    <col min="4872" max="4872" width="6.6640625" style="347" customWidth="1"/>
    <col min="4873" max="4873" width="6.5546875" style="347" customWidth="1"/>
    <col min="4874" max="4875" width="11.33203125" style="347" bestFit="1" customWidth="1"/>
    <col min="4876" max="4876" width="7.33203125" style="347" customWidth="1"/>
    <col min="4877" max="4877" width="8.5546875" style="347" customWidth="1"/>
    <col min="4878" max="4878" width="7" style="347" customWidth="1"/>
    <col min="4879" max="4879" width="8.6640625" style="347" customWidth="1"/>
    <col min="4880" max="4883" width="6.6640625" style="347" customWidth="1"/>
    <col min="4884" max="4884" width="10.6640625" style="347" customWidth="1"/>
    <col min="4885" max="4885" width="9.109375" style="347" customWidth="1"/>
    <col min="4886" max="4887" width="11.33203125" style="347" bestFit="1" customWidth="1"/>
    <col min="4888" max="4889" width="12" style="347" bestFit="1" customWidth="1"/>
    <col min="4890" max="4890" width="10.88671875" style="347" customWidth="1"/>
    <col min="4891" max="4891" width="8.88671875" style="347" customWidth="1"/>
    <col min="4892" max="4892" width="5.33203125" style="347" customWidth="1"/>
    <col min="4893" max="4893" width="8.88671875" style="347" customWidth="1"/>
    <col min="4894" max="4894" width="6.5546875" style="347" customWidth="1"/>
    <col min="4895" max="4895" width="8" style="347" customWidth="1"/>
    <col min="4896" max="4896" width="10.109375" style="347" customWidth="1"/>
    <col min="4897" max="4897" width="10.88671875" style="347" customWidth="1"/>
    <col min="4898" max="5120" width="9.109375" style="347"/>
    <col min="5121" max="5121" width="5.44140625" style="347" customWidth="1"/>
    <col min="5122" max="5122" width="19.33203125" style="347" customWidth="1"/>
    <col min="5123" max="5123" width="61.6640625" style="347" bestFit="1" customWidth="1"/>
    <col min="5124" max="5124" width="5.88671875" style="347" customWidth="1"/>
    <col min="5125" max="5125" width="5.5546875" style="347" customWidth="1"/>
    <col min="5126" max="5126" width="5.44140625" style="347" customWidth="1"/>
    <col min="5127" max="5127" width="8.109375" style="347" customWidth="1"/>
    <col min="5128" max="5128" width="6.6640625" style="347" customWidth="1"/>
    <col min="5129" max="5129" width="6.5546875" style="347" customWidth="1"/>
    <col min="5130" max="5131" width="11.33203125" style="347" bestFit="1" customWidth="1"/>
    <col min="5132" max="5132" width="7.33203125" style="347" customWidth="1"/>
    <col min="5133" max="5133" width="8.5546875" style="347" customWidth="1"/>
    <col min="5134" max="5134" width="7" style="347" customWidth="1"/>
    <col min="5135" max="5135" width="8.6640625" style="347" customWidth="1"/>
    <col min="5136" max="5139" width="6.6640625" style="347" customWidth="1"/>
    <col min="5140" max="5140" width="10.6640625" style="347" customWidth="1"/>
    <col min="5141" max="5141" width="9.109375" style="347" customWidth="1"/>
    <col min="5142" max="5143" width="11.33203125" style="347" bestFit="1" customWidth="1"/>
    <col min="5144" max="5145" width="12" style="347" bestFit="1" customWidth="1"/>
    <col min="5146" max="5146" width="10.88671875" style="347" customWidth="1"/>
    <col min="5147" max="5147" width="8.88671875" style="347" customWidth="1"/>
    <col min="5148" max="5148" width="5.33203125" style="347" customWidth="1"/>
    <col min="5149" max="5149" width="8.88671875" style="347" customWidth="1"/>
    <col min="5150" max="5150" width="6.5546875" style="347" customWidth="1"/>
    <col min="5151" max="5151" width="8" style="347" customWidth="1"/>
    <col min="5152" max="5152" width="10.109375" style="347" customWidth="1"/>
    <col min="5153" max="5153" width="10.88671875" style="347" customWidth="1"/>
    <col min="5154" max="5376" width="9.109375" style="347"/>
    <col min="5377" max="5377" width="5.44140625" style="347" customWidth="1"/>
    <col min="5378" max="5378" width="19.33203125" style="347" customWidth="1"/>
    <col min="5379" max="5379" width="61.6640625" style="347" bestFit="1" customWidth="1"/>
    <col min="5380" max="5380" width="5.88671875" style="347" customWidth="1"/>
    <col min="5381" max="5381" width="5.5546875" style="347" customWidth="1"/>
    <col min="5382" max="5382" width="5.44140625" style="347" customWidth="1"/>
    <col min="5383" max="5383" width="8.109375" style="347" customWidth="1"/>
    <col min="5384" max="5384" width="6.6640625" style="347" customWidth="1"/>
    <col min="5385" max="5385" width="6.5546875" style="347" customWidth="1"/>
    <col min="5386" max="5387" width="11.33203125" style="347" bestFit="1" customWidth="1"/>
    <col min="5388" max="5388" width="7.33203125" style="347" customWidth="1"/>
    <col min="5389" max="5389" width="8.5546875" style="347" customWidth="1"/>
    <col min="5390" max="5390" width="7" style="347" customWidth="1"/>
    <col min="5391" max="5391" width="8.6640625" style="347" customWidth="1"/>
    <col min="5392" max="5395" width="6.6640625" style="347" customWidth="1"/>
    <col min="5396" max="5396" width="10.6640625" style="347" customWidth="1"/>
    <col min="5397" max="5397" width="9.109375" style="347" customWidth="1"/>
    <col min="5398" max="5399" width="11.33203125" style="347" bestFit="1" customWidth="1"/>
    <col min="5400" max="5401" width="12" style="347" bestFit="1" customWidth="1"/>
    <col min="5402" max="5402" width="10.88671875" style="347" customWidth="1"/>
    <col min="5403" max="5403" width="8.88671875" style="347" customWidth="1"/>
    <col min="5404" max="5404" width="5.33203125" style="347" customWidth="1"/>
    <col min="5405" max="5405" width="8.88671875" style="347" customWidth="1"/>
    <col min="5406" max="5406" width="6.5546875" style="347" customWidth="1"/>
    <col min="5407" max="5407" width="8" style="347" customWidth="1"/>
    <col min="5408" max="5408" width="10.109375" style="347" customWidth="1"/>
    <col min="5409" max="5409" width="10.88671875" style="347" customWidth="1"/>
    <col min="5410" max="5632" width="9.109375" style="347"/>
    <col min="5633" max="5633" width="5.44140625" style="347" customWidth="1"/>
    <col min="5634" max="5634" width="19.33203125" style="347" customWidth="1"/>
    <col min="5635" max="5635" width="61.6640625" style="347" bestFit="1" customWidth="1"/>
    <col min="5636" max="5636" width="5.88671875" style="347" customWidth="1"/>
    <col min="5637" max="5637" width="5.5546875" style="347" customWidth="1"/>
    <col min="5638" max="5638" width="5.44140625" style="347" customWidth="1"/>
    <col min="5639" max="5639" width="8.109375" style="347" customWidth="1"/>
    <col min="5640" max="5640" width="6.6640625" style="347" customWidth="1"/>
    <col min="5641" max="5641" width="6.5546875" style="347" customWidth="1"/>
    <col min="5642" max="5643" width="11.33203125" style="347" bestFit="1" customWidth="1"/>
    <col min="5644" max="5644" width="7.33203125" style="347" customWidth="1"/>
    <col min="5645" max="5645" width="8.5546875" style="347" customWidth="1"/>
    <col min="5646" max="5646" width="7" style="347" customWidth="1"/>
    <col min="5647" max="5647" width="8.6640625" style="347" customWidth="1"/>
    <col min="5648" max="5651" width="6.6640625" style="347" customWidth="1"/>
    <col min="5652" max="5652" width="10.6640625" style="347" customWidth="1"/>
    <col min="5653" max="5653" width="9.109375" style="347" customWidth="1"/>
    <col min="5654" max="5655" width="11.33203125" style="347" bestFit="1" customWidth="1"/>
    <col min="5656" max="5657" width="12" style="347" bestFit="1" customWidth="1"/>
    <col min="5658" max="5658" width="10.88671875" style="347" customWidth="1"/>
    <col min="5659" max="5659" width="8.88671875" style="347" customWidth="1"/>
    <col min="5660" max="5660" width="5.33203125" style="347" customWidth="1"/>
    <col min="5661" max="5661" width="8.88671875" style="347" customWidth="1"/>
    <col min="5662" max="5662" width="6.5546875" style="347" customWidth="1"/>
    <col min="5663" max="5663" width="8" style="347" customWidth="1"/>
    <col min="5664" max="5664" width="10.109375" style="347" customWidth="1"/>
    <col min="5665" max="5665" width="10.88671875" style="347" customWidth="1"/>
    <col min="5666" max="5888" width="9.109375" style="347"/>
    <col min="5889" max="5889" width="5.44140625" style="347" customWidth="1"/>
    <col min="5890" max="5890" width="19.33203125" style="347" customWidth="1"/>
    <col min="5891" max="5891" width="61.6640625" style="347" bestFit="1" customWidth="1"/>
    <col min="5892" max="5892" width="5.88671875" style="347" customWidth="1"/>
    <col min="5893" max="5893" width="5.5546875" style="347" customWidth="1"/>
    <col min="5894" max="5894" width="5.44140625" style="347" customWidth="1"/>
    <col min="5895" max="5895" width="8.109375" style="347" customWidth="1"/>
    <col min="5896" max="5896" width="6.6640625" style="347" customWidth="1"/>
    <col min="5897" max="5897" width="6.5546875" style="347" customWidth="1"/>
    <col min="5898" max="5899" width="11.33203125" style="347" bestFit="1" customWidth="1"/>
    <col min="5900" max="5900" width="7.33203125" style="347" customWidth="1"/>
    <col min="5901" max="5901" width="8.5546875" style="347" customWidth="1"/>
    <col min="5902" max="5902" width="7" style="347" customWidth="1"/>
    <col min="5903" max="5903" width="8.6640625" style="347" customWidth="1"/>
    <col min="5904" max="5907" width="6.6640625" style="347" customWidth="1"/>
    <col min="5908" max="5908" width="10.6640625" style="347" customWidth="1"/>
    <col min="5909" max="5909" width="9.109375" style="347" customWidth="1"/>
    <col min="5910" max="5911" width="11.33203125" style="347" bestFit="1" customWidth="1"/>
    <col min="5912" max="5913" width="12" style="347" bestFit="1" customWidth="1"/>
    <col min="5914" max="5914" width="10.88671875" style="347" customWidth="1"/>
    <col min="5915" max="5915" width="8.88671875" style="347" customWidth="1"/>
    <col min="5916" max="5916" width="5.33203125" style="347" customWidth="1"/>
    <col min="5917" max="5917" width="8.88671875" style="347" customWidth="1"/>
    <col min="5918" max="5918" width="6.5546875" style="347" customWidth="1"/>
    <col min="5919" max="5919" width="8" style="347" customWidth="1"/>
    <col min="5920" max="5920" width="10.109375" style="347" customWidth="1"/>
    <col min="5921" max="5921" width="10.88671875" style="347" customWidth="1"/>
    <col min="5922" max="6144" width="9.109375" style="347"/>
    <col min="6145" max="6145" width="5.44140625" style="347" customWidth="1"/>
    <col min="6146" max="6146" width="19.33203125" style="347" customWidth="1"/>
    <col min="6147" max="6147" width="61.6640625" style="347" bestFit="1" customWidth="1"/>
    <col min="6148" max="6148" width="5.88671875" style="347" customWidth="1"/>
    <col min="6149" max="6149" width="5.5546875" style="347" customWidth="1"/>
    <col min="6150" max="6150" width="5.44140625" style="347" customWidth="1"/>
    <col min="6151" max="6151" width="8.109375" style="347" customWidth="1"/>
    <col min="6152" max="6152" width="6.6640625" style="347" customWidth="1"/>
    <col min="6153" max="6153" width="6.5546875" style="347" customWidth="1"/>
    <col min="6154" max="6155" width="11.33203125" style="347" bestFit="1" customWidth="1"/>
    <col min="6156" max="6156" width="7.33203125" style="347" customWidth="1"/>
    <col min="6157" max="6157" width="8.5546875" style="347" customWidth="1"/>
    <col min="6158" max="6158" width="7" style="347" customWidth="1"/>
    <col min="6159" max="6159" width="8.6640625" style="347" customWidth="1"/>
    <col min="6160" max="6163" width="6.6640625" style="347" customWidth="1"/>
    <col min="6164" max="6164" width="10.6640625" style="347" customWidth="1"/>
    <col min="6165" max="6165" width="9.109375" style="347" customWidth="1"/>
    <col min="6166" max="6167" width="11.33203125" style="347" bestFit="1" customWidth="1"/>
    <col min="6168" max="6169" width="12" style="347" bestFit="1" customWidth="1"/>
    <col min="6170" max="6170" width="10.88671875" style="347" customWidth="1"/>
    <col min="6171" max="6171" width="8.88671875" style="347" customWidth="1"/>
    <col min="6172" max="6172" width="5.33203125" style="347" customWidth="1"/>
    <col min="6173" max="6173" width="8.88671875" style="347" customWidth="1"/>
    <col min="6174" max="6174" width="6.5546875" style="347" customWidth="1"/>
    <col min="6175" max="6175" width="8" style="347" customWidth="1"/>
    <col min="6176" max="6176" width="10.109375" style="347" customWidth="1"/>
    <col min="6177" max="6177" width="10.88671875" style="347" customWidth="1"/>
    <col min="6178" max="6400" width="9.109375" style="347"/>
    <col min="6401" max="6401" width="5.44140625" style="347" customWidth="1"/>
    <col min="6402" max="6402" width="19.33203125" style="347" customWidth="1"/>
    <col min="6403" max="6403" width="61.6640625" style="347" bestFit="1" customWidth="1"/>
    <col min="6404" max="6404" width="5.88671875" style="347" customWidth="1"/>
    <col min="6405" max="6405" width="5.5546875" style="347" customWidth="1"/>
    <col min="6406" max="6406" width="5.44140625" style="347" customWidth="1"/>
    <col min="6407" max="6407" width="8.109375" style="347" customWidth="1"/>
    <col min="6408" max="6408" width="6.6640625" style="347" customWidth="1"/>
    <col min="6409" max="6409" width="6.5546875" style="347" customWidth="1"/>
    <col min="6410" max="6411" width="11.33203125" style="347" bestFit="1" customWidth="1"/>
    <col min="6412" max="6412" width="7.33203125" style="347" customWidth="1"/>
    <col min="6413" max="6413" width="8.5546875" style="347" customWidth="1"/>
    <col min="6414" max="6414" width="7" style="347" customWidth="1"/>
    <col min="6415" max="6415" width="8.6640625" style="347" customWidth="1"/>
    <col min="6416" max="6419" width="6.6640625" style="347" customWidth="1"/>
    <col min="6420" max="6420" width="10.6640625" style="347" customWidth="1"/>
    <col min="6421" max="6421" width="9.109375" style="347" customWidth="1"/>
    <col min="6422" max="6423" width="11.33203125" style="347" bestFit="1" customWidth="1"/>
    <col min="6424" max="6425" width="12" style="347" bestFit="1" customWidth="1"/>
    <col min="6426" max="6426" width="10.88671875" style="347" customWidth="1"/>
    <col min="6427" max="6427" width="8.88671875" style="347" customWidth="1"/>
    <col min="6428" max="6428" width="5.33203125" style="347" customWidth="1"/>
    <col min="6429" max="6429" width="8.88671875" style="347" customWidth="1"/>
    <col min="6430" max="6430" width="6.5546875" style="347" customWidth="1"/>
    <col min="6431" max="6431" width="8" style="347" customWidth="1"/>
    <col min="6432" max="6432" width="10.109375" style="347" customWidth="1"/>
    <col min="6433" max="6433" width="10.88671875" style="347" customWidth="1"/>
    <col min="6434" max="6656" width="9.109375" style="347"/>
    <col min="6657" max="6657" width="5.44140625" style="347" customWidth="1"/>
    <col min="6658" max="6658" width="19.33203125" style="347" customWidth="1"/>
    <col min="6659" max="6659" width="61.6640625" style="347" bestFit="1" customWidth="1"/>
    <col min="6660" max="6660" width="5.88671875" style="347" customWidth="1"/>
    <col min="6661" max="6661" width="5.5546875" style="347" customWidth="1"/>
    <col min="6662" max="6662" width="5.44140625" style="347" customWidth="1"/>
    <col min="6663" max="6663" width="8.109375" style="347" customWidth="1"/>
    <col min="6664" max="6664" width="6.6640625" style="347" customWidth="1"/>
    <col min="6665" max="6665" width="6.5546875" style="347" customWidth="1"/>
    <col min="6666" max="6667" width="11.33203125" style="347" bestFit="1" customWidth="1"/>
    <col min="6668" max="6668" width="7.33203125" style="347" customWidth="1"/>
    <col min="6669" max="6669" width="8.5546875" style="347" customWidth="1"/>
    <col min="6670" max="6670" width="7" style="347" customWidth="1"/>
    <col min="6671" max="6671" width="8.6640625" style="347" customWidth="1"/>
    <col min="6672" max="6675" width="6.6640625" style="347" customWidth="1"/>
    <col min="6676" max="6676" width="10.6640625" style="347" customWidth="1"/>
    <col min="6677" max="6677" width="9.109375" style="347" customWidth="1"/>
    <col min="6678" max="6679" width="11.33203125" style="347" bestFit="1" customWidth="1"/>
    <col min="6680" max="6681" width="12" style="347" bestFit="1" customWidth="1"/>
    <col min="6682" max="6682" width="10.88671875" style="347" customWidth="1"/>
    <col min="6683" max="6683" width="8.88671875" style="347" customWidth="1"/>
    <col min="6684" max="6684" width="5.33203125" style="347" customWidth="1"/>
    <col min="6685" max="6685" width="8.88671875" style="347" customWidth="1"/>
    <col min="6686" max="6686" width="6.5546875" style="347" customWidth="1"/>
    <col min="6687" max="6687" width="8" style="347" customWidth="1"/>
    <col min="6688" max="6688" width="10.109375" style="347" customWidth="1"/>
    <col min="6689" max="6689" width="10.88671875" style="347" customWidth="1"/>
    <col min="6690" max="6912" width="9.109375" style="347"/>
    <col min="6913" max="6913" width="5.44140625" style="347" customWidth="1"/>
    <col min="6914" max="6914" width="19.33203125" style="347" customWidth="1"/>
    <col min="6915" max="6915" width="61.6640625" style="347" bestFit="1" customWidth="1"/>
    <col min="6916" max="6916" width="5.88671875" style="347" customWidth="1"/>
    <col min="6917" max="6917" width="5.5546875" style="347" customWidth="1"/>
    <col min="6918" max="6918" width="5.44140625" style="347" customWidth="1"/>
    <col min="6919" max="6919" width="8.109375" style="347" customWidth="1"/>
    <col min="6920" max="6920" width="6.6640625" style="347" customWidth="1"/>
    <col min="6921" max="6921" width="6.5546875" style="347" customWidth="1"/>
    <col min="6922" max="6923" width="11.33203125" style="347" bestFit="1" customWidth="1"/>
    <col min="6924" max="6924" width="7.33203125" style="347" customWidth="1"/>
    <col min="6925" max="6925" width="8.5546875" style="347" customWidth="1"/>
    <col min="6926" max="6926" width="7" style="347" customWidth="1"/>
    <col min="6927" max="6927" width="8.6640625" style="347" customWidth="1"/>
    <col min="6928" max="6931" width="6.6640625" style="347" customWidth="1"/>
    <col min="6932" max="6932" width="10.6640625" style="347" customWidth="1"/>
    <col min="6933" max="6933" width="9.109375" style="347" customWidth="1"/>
    <col min="6934" max="6935" width="11.33203125" style="347" bestFit="1" customWidth="1"/>
    <col min="6936" max="6937" width="12" style="347" bestFit="1" customWidth="1"/>
    <col min="6938" max="6938" width="10.88671875" style="347" customWidth="1"/>
    <col min="6939" max="6939" width="8.88671875" style="347" customWidth="1"/>
    <col min="6940" max="6940" width="5.33203125" style="347" customWidth="1"/>
    <col min="6941" max="6941" width="8.88671875" style="347" customWidth="1"/>
    <col min="6942" max="6942" width="6.5546875" style="347" customWidth="1"/>
    <col min="6943" max="6943" width="8" style="347" customWidth="1"/>
    <col min="6944" max="6944" width="10.109375" style="347" customWidth="1"/>
    <col min="6945" max="6945" width="10.88671875" style="347" customWidth="1"/>
    <col min="6946" max="7168" width="9.109375" style="347"/>
    <col min="7169" max="7169" width="5.44140625" style="347" customWidth="1"/>
    <col min="7170" max="7170" width="19.33203125" style="347" customWidth="1"/>
    <col min="7171" max="7171" width="61.6640625" style="347" bestFit="1" customWidth="1"/>
    <col min="7172" max="7172" width="5.88671875" style="347" customWidth="1"/>
    <col min="7173" max="7173" width="5.5546875" style="347" customWidth="1"/>
    <col min="7174" max="7174" width="5.44140625" style="347" customWidth="1"/>
    <col min="7175" max="7175" width="8.109375" style="347" customWidth="1"/>
    <col min="7176" max="7176" width="6.6640625" style="347" customWidth="1"/>
    <col min="7177" max="7177" width="6.5546875" style="347" customWidth="1"/>
    <col min="7178" max="7179" width="11.33203125" style="347" bestFit="1" customWidth="1"/>
    <col min="7180" max="7180" width="7.33203125" style="347" customWidth="1"/>
    <col min="7181" max="7181" width="8.5546875" style="347" customWidth="1"/>
    <col min="7182" max="7182" width="7" style="347" customWidth="1"/>
    <col min="7183" max="7183" width="8.6640625" style="347" customWidth="1"/>
    <col min="7184" max="7187" width="6.6640625" style="347" customWidth="1"/>
    <col min="7188" max="7188" width="10.6640625" style="347" customWidth="1"/>
    <col min="7189" max="7189" width="9.109375" style="347" customWidth="1"/>
    <col min="7190" max="7191" width="11.33203125" style="347" bestFit="1" customWidth="1"/>
    <col min="7192" max="7193" width="12" style="347" bestFit="1" customWidth="1"/>
    <col min="7194" max="7194" width="10.88671875" style="347" customWidth="1"/>
    <col min="7195" max="7195" width="8.88671875" style="347" customWidth="1"/>
    <col min="7196" max="7196" width="5.33203125" style="347" customWidth="1"/>
    <col min="7197" max="7197" width="8.88671875" style="347" customWidth="1"/>
    <col min="7198" max="7198" width="6.5546875" style="347" customWidth="1"/>
    <col min="7199" max="7199" width="8" style="347" customWidth="1"/>
    <col min="7200" max="7200" width="10.109375" style="347" customWidth="1"/>
    <col min="7201" max="7201" width="10.88671875" style="347" customWidth="1"/>
    <col min="7202" max="7424" width="9.109375" style="347"/>
    <col min="7425" max="7425" width="5.44140625" style="347" customWidth="1"/>
    <col min="7426" max="7426" width="19.33203125" style="347" customWidth="1"/>
    <col min="7427" max="7427" width="61.6640625" style="347" bestFit="1" customWidth="1"/>
    <col min="7428" max="7428" width="5.88671875" style="347" customWidth="1"/>
    <col min="7429" max="7429" width="5.5546875" style="347" customWidth="1"/>
    <col min="7430" max="7430" width="5.44140625" style="347" customWidth="1"/>
    <col min="7431" max="7431" width="8.109375" style="347" customWidth="1"/>
    <col min="7432" max="7432" width="6.6640625" style="347" customWidth="1"/>
    <col min="7433" max="7433" width="6.5546875" style="347" customWidth="1"/>
    <col min="7434" max="7435" width="11.33203125" style="347" bestFit="1" customWidth="1"/>
    <col min="7436" max="7436" width="7.33203125" style="347" customWidth="1"/>
    <col min="7437" max="7437" width="8.5546875" style="347" customWidth="1"/>
    <col min="7438" max="7438" width="7" style="347" customWidth="1"/>
    <col min="7439" max="7439" width="8.6640625" style="347" customWidth="1"/>
    <col min="7440" max="7443" width="6.6640625" style="347" customWidth="1"/>
    <col min="7444" max="7444" width="10.6640625" style="347" customWidth="1"/>
    <col min="7445" max="7445" width="9.109375" style="347" customWidth="1"/>
    <col min="7446" max="7447" width="11.33203125" style="347" bestFit="1" customWidth="1"/>
    <col min="7448" max="7449" width="12" style="347" bestFit="1" customWidth="1"/>
    <col min="7450" max="7450" width="10.88671875" style="347" customWidth="1"/>
    <col min="7451" max="7451" width="8.88671875" style="347" customWidth="1"/>
    <col min="7452" max="7452" width="5.33203125" style="347" customWidth="1"/>
    <col min="7453" max="7453" width="8.88671875" style="347" customWidth="1"/>
    <col min="7454" max="7454" width="6.5546875" style="347" customWidth="1"/>
    <col min="7455" max="7455" width="8" style="347" customWidth="1"/>
    <col min="7456" max="7456" width="10.109375" style="347" customWidth="1"/>
    <col min="7457" max="7457" width="10.88671875" style="347" customWidth="1"/>
    <col min="7458" max="7680" width="9.109375" style="347"/>
    <col min="7681" max="7681" width="5.44140625" style="347" customWidth="1"/>
    <col min="7682" max="7682" width="19.33203125" style="347" customWidth="1"/>
    <col min="7683" max="7683" width="61.6640625" style="347" bestFit="1" customWidth="1"/>
    <col min="7684" max="7684" width="5.88671875" style="347" customWidth="1"/>
    <col min="7685" max="7685" width="5.5546875" style="347" customWidth="1"/>
    <col min="7686" max="7686" width="5.44140625" style="347" customWidth="1"/>
    <col min="7687" max="7687" width="8.109375" style="347" customWidth="1"/>
    <col min="7688" max="7688" width="6.6640625" style="347" customWidth="1"/>
    <col min="7689" max="7689" width="6.5546875" style="347" customWidth="1"/>
    <col min="7690" max="7691" width="11.33203125" style="347" bestFit="1" customWidth="1"/>
    <col min="7692" max="7692" width="7.33203125" style="347" customWidth="1"/>
    <col min="7693" max="7693" width="8.5546875" style="347" customWidth="1"/>
    <col min="7694" max="7694" width="7" style="347" customWidth="1"/>
    <col min="7695" max="7695" width="8.6640625" style="347" customWidth="1"/>
    <col min="7696" max="7699" width="6.6640625" style="347" customWidth="1"/>
    <col min="7700" max="7700" width="10.6640625" style="347" customWidth="1"/>
    <col min="7701" max="7701" width="9.109375" style="347" customWidth="1"/>
    <col min="7702" max="7703" width="11.33203125" style="347" bestFit="1" customWidth="1"/>
    <col min="7704" max="7705" width="12" style="347" bestFit="1" customWidth="1"/>
    <col min="7706" max="7706" width="10.88671875" style="347" customWidth="1"/>
    <col min="7707" max="7707" width="8.88671875" style="347" customWidth="1"/>
    <col min="7708" max="7708" width="5.33203125" style="347" customWidth="1"/>
    <col min="7709" max="7709" width="8.88671875" style="347" customWidth="1"/>
    <col min="7710" max="7710" width="6.5546875" style="347" customWidth="1"/>
    <col min="7711" max="7711" width="8" style="347" customWidth="1"/>
    <col min="7712" max="7712" width="10.109375" style="347" customWidth="1"/>
    <col min="7713" max="7713" width="10.88671875" style="347" customWidth="1"/>
    <col min="7714" max="7936" width="9.109375" style="347"/>
    <col min="7937" max="7937" width="5.44140625" style="347" customWidth="1"/>
    <col min="7938" max="7938" width="19.33203125" style="347" customWidth="1"/>
    <col min="7939" max="7939" width="61.6640625" style="347" bestFit="1" customWidth="1"/>
    <col min="7940" max="7940" width="5.88671875" style="347" customWidth="1"/>
    <col min="7941" max="7941" width="5.5546875" style="347" customWidth="1"/>
    <col min="7942" max="7942" width="5.44140625" style="347" customWidth="1"/>
    <col min="7943" max="7943" width="8.109375" style="347" customWidth="1"/>
    <col min="7944" max="7944" width="6.6640625" style="347" customWidth="1"/>
    <col min="7945" max="7945" width="6.5546875" style="347" customWidth="1"/>
    <col min="7946" max="7947" width="11.33203125" style="347" bestFit="1" customWidth="1"/>
    <col min="7948" max="7948" width="7.33203125" style="347" customWidth="1"/>
    <col min="7949" max="7949" width="8.5546875" style="347" customWidth="1"/>
    <col min="7950" max="7950" width="7" style="347" customWidth="1"/>
    <col min="7951" max="7951" width="8.6640625" style="347" customWidth="1"/>
    <col min="7952" max="7955" width="6.6640625" style="347" customWidth="1"/>
    <col min="7956" max="7956" width="10.6640625" style="347" customWidth="1"/>
    <col min="7957" max="7957" width="9.109375" style="347" customWidth="1"/>
    <col min="7958" max="7959" width="11.33203125" style="347" bestFit="1" customWidth="1"/>
    <col min="7960" max="7961" width="12" style="347" bestFit="1" customWidth="1"/>
    <col min="7962" max="7962" width="10.88671875" style="347" customWidth="1"/>
    <col min="7963" max="7963" width="8.88671875" style="347" customWidth="1"/>
    <col min="7964" max="7964" width="5.33203125" style="347" customWidth="1"/>
    <col min="7965" max="7965" width="8.88671875" style="347" customWidth="1"/>
    <col min="7966" max="7966" width="6.5546875" style="347" customWidth="1"/>
    <col min="7967" max="7967" width="8" style="347" customWidth="1"/>
    <col min="7968" max="7968" width="10.109375" style="347" customWidth="1"/>
    <col min="7969" max="7969" width="10.88671875" style="347" customWidth="1"/>
    <col min="7970" max="8192" width="9.109375" style="347"/>
    <col min="8193" max="8193" width="5.44140625" style="347" customWidth="1"/>
    <col min="8194" max="8194" width="19.33203125" style="347" customWidth="1"/>
    <col min="8195" max="8195" width="61.6640625" style="347" bestFit="1" customWidth="1"/>
    <col min="8196" max="8196" width="5.88671875" style="347" customWidth="1"/>
    <col min="8197" max="8197" width="5.5546875" style="347" customWidth="1"/>
    <col min="8198" max="8198" width="5.44140625" style="347" customWidth="1"/>
    <col min="8199" max="8199" width="8.109375" style="347" customWidth="1"/>
    <col min="8200" max="8200" width="6.6640625" style="347" customWidth="1"/>
    <col min="8201" max="8201" width="6.5546875" style="347" customWidth="1"/>
    <col min="8202" max="8203" width="11.33203125" style="347" bestFit="1" customWidth="1"/>
    <col min="8204" max="8204" width="7.33203125" style="347" customWidth="1"/>
    <col min="8205" max="8205" width="8.5546875" style="347" customWidth="1"/>
    <col min="8206" max="8206" width="7" style="347" customWidth="1"/>
    <col min="8207" max="8207" width="8.6640625" style="347" customWidth="1"/>
    <col min="8208" max="8211" width="6.6640625" style="347" customWidth="1"/>
    <col min="8212" max="8212" width="10.6640625" style="347" customWidth="1"/>
    <col min="8213" max="8213" width="9.109375" style="347" customWidth="1"/>
    <col min="8214" max="8215" width="11.33203125" style="347" bestFit="1" customWidth="1"/>
    <col min="8216" max="8217" width="12" style="347" bestFit="1" customWidth="1"/>
    <col min="8218" max="8218" width="10.88671875" style="347" customWidth="1"/>
    <col min="8219" max="8219" width="8.88671875" style="347" customWidth="1"/>
    <col min="8220" max="8220" width="5.33203125" style="347" customWidth="1"/>
    <col min="8221" max="8221" width="8.88671875" style="347" customWidth="1"/>
    <col min="8222" max="8222" width="6.5546875" style="347" customWidth="1"/>
    <col min="8223" max="8223" width="8" style="347" customWidth="1"/>
    <col min="8224" max="8224" width="10.109375" style="347" customWidth="1"/>
    <col min="8225" max="8225" width="10.88671875" style="347" customWidth="1"/>
    <col min="8226" max="8448" width="9.109375" style="347"/>
    <col min="8449" max="8449" width="5.44140625" style="347" customWidth="1"/>
    <col min="8450" max="8450" width="19.33203125" style="347" customWidth="1"/>
    <col min="8451" max="8451" width="61.6640625" style="347" bestFit="1" customWidth="1"/>
    <col min="8452" max="8452" width="5.88671875" style="347" customWidth="1"/>
    <col min="8453" max="8453" width="5.5546875" style="347" customWidth="1"/>
    <col min="8454" max="8454" width="5.44140625" style="347" customWidth="1"/>
    <col min="8455" max="8455" width="8.109375" style="347" customWidth="1"/>
    <col min="8456" max="8456" width="6.6640625" style="347" customWidth="1"/>
    <col min="8457" max="8457" width="6.5546875" style="347" customWidth="1"/>
    <col min="8458" max="8459" width="11.33203125" style="347" bestFit="1" customWidth="1"/>
    <col min="8460" max="8460" width="7.33203125" style="347" customWidth="1"/>
    <col min="8461" max="8461" width="8.5546875" style="347" customWidth="1"/>
    <col min="8462" max="8462" width="7" style="347" customWidth="1"/>
    <col min="8463" max="8463" width="8.6640625" style="347" customWidth="1"/>
    <col min="8464" max="8467" width="6.6640625" style="347" customWidth="1"/>
    <col min="8468" max="8468" width="10.6640625" style="347" customWidth="1"/>
    <col min="8469" max="8469" width="9.109375" style="347" customWidth="1"/>
    <col min="8470" max="8471" width="11.33203125" style="347" bestFit="1" customWidth="1"/>
    <col min="8472" max="8473" width="12" style="347" bestFit="1" customWidth="1"/>
    <col min="8474" max="8474" width="10.88671875" style="347" customWidth="1"/>
    <col min="8475" max="8475" width="8.88671875" style="347" customWidth="1"/>
    <col min="8476" max="8476" width="5.33203125" style="347" customWidth="1"/>
    <col min="8477" max="8477" width="8.88671875" style="347" customWidth="1"/>
    <col min="8478" max="8478" width="6.5546875" style="347" customWidth="1"/>
    <col min="8479" max="8479" width="8" style="347" customWidth="1"/>
    <col min="8480" max="8480" width="10.109375" style="347" customWidth="1"/>
    <col min="8481" max="8481" width="10.88671875" style="347" customWidth="1"/>
    <col min="8482" max="8704" width="9.109375" style="347"/>
    <col min="8705" max="8705" width="5.44140625" style="347" customWidth="1"/>
    <col min="8706" max="8706" width="19.33203125" style="347" customWidth="1"/>
    <col min="8707" max="8707" width="61.6640625" style="347" bestFit="1" customWidth="1"/>
    <col min="8708" max="8708" width="5.88671875" style="347" customWidth="1"/>
    <col min="8709" max="8709" width="5.5546875" style="347" customWidth="1"/>
    <col min="8710" max="8710" width="5.44140625" style="347" customWidth="1"/>
    <col min="8711" max="8711" width="8.109375" style="347" customWidth="1"/>
    <col min="8712" max="8712" width="6.6640625" style="347" customWidth="1"/>
    <col min="8713" max="8713" width="6.5546875" style="347" customWidth="1"/>
    <col min="8714" max="8715" width="11.33203125" style="347" bestFit="1" customWidth="1"/>
    <col min="8716" max="8716" width="7.33203125" style="347" customWidth="1"/>
    <col min="8717" max="8717" width="8.5546875" style="347" customWidth="1"/>
    <col min="8718" max="8718" width="7" style="347" customWidth="1"/>
    <col min="8719" max="8719" width="8.6640625" style="347" customWidth="1"/>
    <col min="8720" max="8723" width="6.6640625" style="347" customWidth="1"/>
    <col min="8724" max="8724" width="10.6640625" style="347" customWidth="1"/>
    <col min="8725" max="8725" width="9.109375" style="347" customWidth="1"/>
    <col min="8726" max="8727" width="11.33203125" style="347" bestFit="1" customWidth="1"/>
    <col min="8728" max="8729" width="12" style="347" bestFit="1" customWidth="1"/>
    <col min="8730" max="8730" width="10.88671875" style="347" customWidth="1"/>
    <col min="8731" max="8731" width="8.88671875" style="347" customWidth="1"/>
    <col min="8732" max="8732" width="5.33203125" style="347" customWidth="1"/>
    <col min="8733" max="8733" width="8.88671875" style="347" customWidth="1"/>
    <col min="8734" max="8734" width="6.5546875" style="347" customWidth="1"/>
    <col min="8735" max="8735" width="8" style="347" customWidth="1"/>
    <col min="8736" max="8736" width="10.109375" style="347" customWidth="1"/>
    <col min="8737" max="8737" width="10.88671875" style="347" customWidth="1"/>
    <col min="8738" max="8960" width="9.109375" style="347"/>
    <col min="8961" max="8961" width="5.44140625" style="347" customWidth="1"/>
    <col min="8962" max="8962" width="19.33203125" style="347" customWidth="1"/>
    <col min="8963" max="8963" width="61.6640625" style="347" bestFit="1" customWidth="1"/>
    <col min="8964" max="8964" width="5.88671875" style="347" customWidth="1"/>
    <col min="8965" max="8965" width="5.5546875" style="347" customWidth="1"/>
    <col min="8966" max="8966" width="5.44140625" style="347" customWidth="1"/>
    <col min="8967" max="8967" width="8.109375" style="347" customWidth="1"/>
    <col min="8968" max="8968" width="6.6640625" style="347" customWidth="1"/>
    <col min="8969" max="8969" width="6.5546875" style="347" customWidth="1"/>
    <col min="8970" max="8971" width="11.33203125" style="347" bestFit="1" customWidth="1"/>
    <col min="8972" max="8972" width="7.33203125" style="347" customWidth="1"/>
    <col min="8973" max="8973" width="8.5546875" style="347" customWidth="1"/>
    <col min="8974" max="8974" width="7" style="347" customWidth="1"/>
    <col min="8975" max="8975" width="8.6640625" style="347" customWidth="1"/>
    <col min="8976" max="8979" width="6.6640625" style="347" customWidth="1"/>
    <col min="8980" max="8980" width="10.6640625" style="347" customWidth="1"/>
    <col min="8981" max="8981" width="9.109375" style="347" customWidth="1"/>
    <col min="8982" max="8983" width="11.33203125" style="347" bestFit="1" customWidth="1"/>
    <col min="8984" max="8985" width="12" style="347" bestFit="1" customWidth="1"/>
    <col min="8986" max="8986" width="10.88671875" style="347" customWidth="1"/>
    <col min="8987" max="8987" width="8.88671875" style="347" customWidth="1"/>
    <col min="8988" max="8988" width="5.33203125" style="347" customWidth="1"/>
    <col min="8989" max="8989" width="8.88671875" style="347" customWidth="1"/>
    <col min="8990" max="8990" width="6.5546875" style="347" customWidth="1"/>
    <col min="8991" max="8991" width="8" style="347" customWidth="1"/>
    <col min="8992" max="8992" width="10.109375" style="347" customWidth="1"/>
    <col min="8993" max="8993" width="10.88671875" style="347" customWidth="1"/>
    <col min="8994" max="9216" width="9.109375" style="347"/>
    <col min="9217" max="9217" width="5.44140625" style="347" customWidth="1"/>
    <col min="9218" max="9218" width="19.33203125" style="347" customWidth="1"/>
    <col min="9219" max="9219" width="61.6640625" style="347" bestFit="1" customWidth="1"/>
    <col min="9220" max="9220" width="5.88671875" style="347" customWidth="1"/>
    <col min="9221" max="9221" width="5.5546875" style="347" customWidth="1"/>
    <col min="9222" max="9222" width="5.44140625" style="347" customWidth="1"/>
    <col min="9223" max="9223" width="8.109375" style="347" customWidth="1"/>
    <col min="9224" max="9224" width="6.6640625" style="347" customWidth="1"/>
    <col min="9225" max="9225" width="6.5546875" style="347" customWidth="1"/>
    <col min="9226" max="9227" width="11.33203125" style="347" bestFit="1" customWidth="1"/>
    <col min="9228" max="9228" width="7.33203125" style="347" customWidth="1"/>
    <col min="9229" max="9229" width="8.5546875" style="347" customWidth="1"/>
    <col min="9230" max="9230" width="7" style="347" customWidth="1"/>
    <col min="9231" max="9231" width="8.6640625" style="347" customWidth="1"/>
    <col min="9232" max="9235" width="6.6640625" style="347" customWidth="1"/>
    <col min="9236" max="9236" width="10.6640625" style="347" customWidth="1"/>
    <col min="9237" max="9237" width="9.109375" style="347" customWidth="1"/>
    <col min="9238" max="9239" width="11.33203125" style="347" bestFit="1" customWidth="1"/>
    <col min="9240" max="9241" width="12" style="347" bestFit="1" customWidth="1"/>
    <col min="9242" max="9242" width="10.88671875" style="347" customWidth="1"/>
    <col min="9243" max="9243" width="8.88671875" style="347" customWidth="1"/>
    <col min="9244" max="9244" width="5.33203125" style="347" customWidth="1"/>
    <col min="9245" max="9245" width="8.88671875" style="347" customWidth="1"/>
    <col min="9246" max="9246" width="6.5546875" style="347" customWidth="1"/>
    <col min="9247" max="9247" width="8" style="347" customWidth="1"/>
    <col min="9248" max="9248" width="10.109375" style="347" customWidth="1"/>
    <col min="9249" max="9249" width="10.88671875" style="347" customWidth="1"/>
    <col min="9250" max="9472" width="9.109375" style="347"/>
    <col min="9473" max="9473" width="5.44140625" style="347" customWidth="1"/>
    <col min="9474" max="9474" width="19.33203125" style="347" customWidth="1"/>
    <col min="9475" max="9475" width="61.6640625" style="347" bestFit="1" customWidth="1"/>
    <col min="9476" max="9476" width="5.88671875" style="347" customWidth="1"/>
    <col min="9477" max="9477" width="5.5546875" style="347" customWidth="1"/>
    <col min="9478" max="9478" width="5.44140625" style="347" customWidth="1"/>
    <col min="9479" max="9479" width="8.109375" style="347" customWidth="1"/>
    <col min="9480" max="9480" width="6.6640625" style="347" customWidth="1"/>
    <col min="9481" max="9481" width="6.5546875" style="347" customWidth="1"/>
    <col min="9482" max="9483" width="11.33203125" style="347" bestFit="1" customWidth="1"/>
    <col min="9484" max="9484" width="7.33203125" style="347" customWidth="1"/>
    <col min="9485" max="9485" width="8.5546875" style="347" customWidth="1"/>
    <col min="9486" max="9486" width="7" style="347" customWidth="1"/>
    <col min="9487" max="9487" width="8.6640625" style="347" customWidth="1"/>
    <col min="9488" max="9491" width="6.6640625" style="347" customWidth="1"/>
    <col min="9492" max="9492" width="10.6640625" style="347" customWidth="1"/>
    <col min="9493" max="9493" width="9.109375" style="347" customWidth="1"/>
    <col min="9494" max="9495" width="11.33203125" style="347" bestFit="1" customWidth="1"/>
    <col min="9496" max="9497" width="12" style="347" bestFit="1" customWidth="1"/>
    <col min="9498" max="9498" width="10.88671875" style="347" customWidth="1"/>
    <col min="9499" max="9499" width="8.88671875" style="347" customWidth="1"/>
    <col min="9500" max="9500" width="5.33203125" style="347" customWidth="1"/>
    <col min="9501" max="9501" width="8.88671875" style="347" customWidth="1"/>
    <col min="9502" max="9502" width="6.5546875" style="347" customWidth="1"/>
    <col min="9503" max="9503" width="8" style="347" customWidth="1"/>
    <col min="9504" max="9504" width="10.109375" style="347" customWidth="1"/>
    <col min="9505" max="9505" width="10.88671875" style="347" customWidth="1"/>
    <col min="9506" max="9728" width="9.109375" style="347"/>
    <col min="9729" max="9729" width="5.44140625" style="347" customWidth="1"/>
    <col min="9730" max="9730" width="19.33203125" style="347" customWidth="1"/>
    <col min="9731" max="9731" width="61.6640625" style="347" bestFit="1" customWidth="1"/>
    <col min="9732" max="9732" width="5.88671875" style="347" customWidth="1"/>
    <col min="9733" max="9733" width="5.5546875" style="347" customWidth="1"/>
    <col min="9734" max="9734" width="5.44140625" style="347" customWidth="1"/>
    <col min="9735" max="9735" width="8.109375" style="347" customWidth="1"/>
    <col min="9736" max="9736" width="6.6640625" style="347" customWidth="1"/>
    <col min="9737" max="9737" width="6.5546875" style="347" customWidth="1"/>
    <col min="9738" max="9739" width="11.33203125" style="347" bestFit="1" customWidth="1"/>
    <col min="9740" max="9740" width="7.33203125" style="347" customWidth="1"/>
    <col min="9741" max="9741" width="8.5546875" style="347" customWidth="1"/>
    <col min="9742" max="9742" width="7" style="347" customWidth="1"/>
    <col min="9743" max="9743" width="8.6640625" style="347" customWidth="1"/>
    <col min="9744" max="9747" width="6.6640625" style="347" customWidth="1"/>
    <col min="9748" max="9748" width="10.6640625" style="347" customWidth="1"/>
    <col min="9749" max="9749" width="9.109375" style="347" customWidth="1"/>
    <col min="9750" max="9751" width="11.33203125" style="347" bestFit="1" customWidth="1"/>
    <col min="9752" max="9753" width="12" style="347" bestFit="1" customWidth="1"/>
    <col min="9754" max="9754" width="10.88671875" style="347" customWidth="1"/>
    <col min="9755" max="9755" width="8.88671875" style="347" customWidth="1"/>
    <col min="9756" max="9756" width="5.33203125" style="347" customWidth="1"/>
    <col min="9757" max="9757" width="8.88671875" style="347" customWidth="1"/>
    <col min="9758" max="9758" width="6.5546875" style="347" customWidth="1"/>
    <col min="9759" max="9759" width="8" style="347" customWidth="1"/>
    <col min="9760" max="9760" width="10.109375" style="347" customWidth="1"/>
    <col min="9761" max="9761" width="10.88671875" style="347" customWidth="1"/>
    <col min="9762" max="9984" width="9.109375" style="347"/>
    <col min="9985" max="9985" width="5.44140625" style="347" customWidth="1"/>
    <col min="9986" max="9986" width="19.33203125" style="347" customWidth="1"/>
    <col min="9987" max="9987" width="61.6640625" style="347" bestFit="1" customWidth="1"/>
    <col min="9988" max="9988" width="5.88671875" style="347" customWidth="1"/>
    <col min="9989" max="9989" width="5.5546875" style="347" customWidth="1"/>
    <col min="9990" max="9990" width="5.44140625" style="347" customWidth="1"/>
    <col min="9991" max="9991" width="8.109375" style="347" customWidth="1"/>
    <col min="9992" max="9992" width="6.6640625" style="347" customWidth="1"/>
    <col min="9993" max="9993" width="6.5546875" style="347" customWidth="1"/>
    <col min="9994" max="9995" width="11.33203125" style="347" bestFit="1" customWidth="1"/>
    <col min="9996" max="9996" width="7.33203125" style="347" customWidth="1"/>
    <col min="9997" max="9997" width="8.5546875" style="347" customWidth="1"/>
    <col min="9998" max="9998" width="7" style="347" customWidth="1"/>
    <col min="9999" max="9999" width="8.6640625" style="347" customWidth="1"/>
    <col min="10000" max="10003" width="6.6640625" style="347" customWidth="1"/>
    <col min="10004" max="10004" width="10.6640625" style="347" customWidth="1"/>
    <col min="10005" max="10005" width="9.109375" style="347" customWidth="1"/>
    <col min="10006" max="10007" width="11.33203125" style="347" bestFit="1" customWidth="1"/>
    <col min="10008" max="10009" width="12" style="347" bestFit="1" customWidth="1"/>
    <col min="10010" max="10010" width="10.88671875" style="347" customWidth="1"/>
    <col min="10011" max="10011" width="8.88671875" style="347" customWidth="1"/>
    <col min="10012" max="10012" width="5.33203125" style="347" customWidth="1"/>
    <col min="10013" max="10013" width="8.88671875" style="347" customWidth="1"/>
    <col min="10014" max="10014" width="6.5546875" style="347" customWidth="1"/>
    <col min="10015" max="10015" width="8" style="347" customWidth="1"/>
    <col min="10016" max="10016" width="10.109375" style="347" customWidth="1"/>
    <col min="10017" max="10017" width="10.88671875" style="347" customWidth="1"/>
    <col min="10018" max="10240" width="9.109375" style="347"/>
    <col min="10241" max="10241" width="5.44140625" style="347" customWidth="1"/>
    <col min="10242" max="10242" width="19.33203125" style="347" customWidth="1"/>
    <col min="10243" max="10243" width="61.6640625" style="347" bestFit="1" customWidth="1"/>
    <col min="10244" max="10244" width="5.88671875" style="347" customWidth="1"/>
    <col min="10245" max="10245" width="5.5546875" style="347" customWidth="1"/>
    <col min="10246" max="10246" width="5.44140625" style="347" customWidth="1"/>
    <col min="10247" max="10247" width="8.109375" style="347" customWidth="1"/>
    <col min="10248" max="10248" width="6.6640625" style="347" customWidth="1"/>
    <col min="10249" max="10249" width="6.5546875" style="347" customWidth="1"/>
    <col min="10250" max="10251" width="11.33203125" style="347" bestFit="1" customWidth="1"/>
    <col min="10252" max="10252" width="7.33203125" style="347" customWidth="1"/>
    <col min="10253" max="10253" width="8.5546875" style="347" customWidth="1"/>
    <col min="10254" max="10254" width="7" style="347" customWidth="1"/>
    <col min="10255" max="10255" width="8.6640625" style="347" customWidth="1"/>
    <col min="10256" max="10259" width="6.6640625" style="347" customWidth="1"/>
    <col min="10260" max="10260" width="10.6640625" style="347" customWidth="1"/>
    <col min="10261" max="10261" width="9.109375" style="347" customWidth="1"/>
    <col min="10262" max="10263" width="11.33203125" style="347" bestFit="1" customWidth="1"/>
    <col min="10264" max="10265" width="12" style="347" bestFit="1" customWidth="1"/>
    <col min="10266" max="10266" width="10.88671875" style="347" customWidth="1"/>
    <col min="10267" max="10267" width="8.88671875" style="347" customWidth="1"/>
    <col min="10268" max="10268" width="5.33203125" style="347" customWidth="1"/>
    <col min="10269" max="10269" width="8.88671875" style="347" customWidth="1"/>
    <col min="10270" max="10270" width="6.5546875" style="347" customWidth="1"/>
    <col min="10271" max="10271" width="8" style="347" customWidth="1"/>
    <col min="10272" max="10272" width="10.109375" style="347" customWidth="1"/>
    <col min="10273" max="10273" width="10.88671875" style="347" customWidth="1"/>
    <col min="10274" max="10496" width="9.109375" style="347"/>
    <col min="10497" max="10497" width="5.44140625" style="347" customWidth="1"/>
    <col min="10498" max="10498" width="19.33203125" style="347" customWidth="1"/>
    <col min="10499" max="10499" width="61.6640625" style="347" bestFit="1" customWidth="1"/>
    <col min="10500" max="10500" width="5.88671875" style="347" customWidth="1"/>
    <col min="10501" max="10501" width="5.5546875" style="347" customWidth="1"/>
    <col min="10502" max="10502" width="5.44140625" style="347" customWidth="1"/>
    <col min="10503" max="10503" width="8.109375" style="347" customWidth="1"/>
    <col min="10504" max="10504" width="6.6640625" style="347" customWidth="1"/>
    <col min="10505" max="10505" width="6.5546875" style="347" customWidth="1"/>
    <col min="10506" max="10507" width="11.33203125" style="347" bestFit="1" customWidth="1"/>
    <col min="10508" max="10508" width="7.33203125" style="347" customWidth="1"/>
    <col min="10509" max="10509" width="8.5546875" style="347" customWidth="1"/>
    <col min="10510" max="10510" width="7" style="347" customWidth="1"/>
    <col min="10511" max="10511" width="8.6640625" style="347" customWidth="1"/>
    <col min="10512" max="10515" width="6.6640625" style="347" customWidth="1"/>
    <col min="10516" max="10516" width="10.6640625" style="347" customWidth="1"/>
    <col min="10517" max="10517" width="9.109375" style="347" customWidth="1"/>
    <col min="10518" max="10519" width="11.33203125" style="347" bestFit="1" customWidth="1"/>
    <col min="10520" max="10521" width="12" style="347" bestFit="1" customWidth="1"/>
    <col min="10522" max="10522" width="10.88671875" style="347" customWidth="1"/>
    <col min="10523" max="10523" width="8.88671875" style="347" customWidth="1"/>
    <col min="10524" max="10524" width="5.33203125" style="347" customWidth="1"/>
    <col min="10525" max="10525" width="8.88671875" style="347" customWidth="1"/>
    <col min="10526" max="10526" width="6.5546875" style="347" customWidth="1"/>
    <col min="10527" max="10527" width="8" style="347" customWidth="1"/>
    <col min="10528" max="10528" width="10.109375" style="347" customWidth="1"/>
    <col min="10529" max="10529" width="10.88671875" style="347" customWidth="1"/>
    <col min="10530" max="10752" width="9.109375" style="347"/>
    <col min="10753" max="10753" width="5.44140625" style="347" customWidth="1"/>
    <col min="10754" max="10754" width="19.33203125" style="347" customWidth="1"/>
    <col min="10755" max="10755" width="61.6640625" style="347" bestFit="1" customWidth="1"/>
    <col min="10756" max="10756" width="5.88671875" style="347" customWidth="1"/>
    <col min="10757" max="10757" width="5.5546875" style="347" customWidth="1"/>
    <col min="10758" max="10758" width="5.44140625" style="347" customWidth="1"/>
    <col min="10759" max="10759" width="8.109375" style="347" customWidth="1"/>
    <col min="10760" max="10760" width="6.6640625" style="347" customWidth="1"/>
    <col min="10761" max="10761" width="6.5546875" style="347" customWidth="1"/>
    <col min="10762" max="10763" width="11.33203125" style="347" bestFit="1" customWidth="1"/>
    <col min="10764" max="10764" width="7.33203125" style="347" customWidth="1"/>
    <col min="10765" max="10765" width="8.5546875" style="347" customWidth="1"/>
    <col min="10766" max="10766" width="7" style="347" customWidth="1"/>
    <col min="10767" max="10767" width="8.6640625" style="347" customWidth="1"/>
    <col min="10768" max="10771" width="6.6640625" style="347" customWidth="1"/>
    <col min="10772" max="10772" width="10.6640625" style="347" customWidth="1"/>
    <col min="10773" max="10773" width="9.109375" style="347" customWidth="1"/>
    <col min="10774" max="10775" width="11.33203125" style="347" bestFit="1" customWidth="1"/>
    <col min="10776" max="10777" width="12" style="347" bestFit="1" customWidth="1"/>
    <col min="10778" max="10778" width="10.88671875" style="347" customWidth="1"/>
    <col min="10779" max="10779" width="8.88671875" style="347" customWidth="1"/>
    <col min="10780" max="10780" width="5.33203125" style="347" customWidth="1"/>
    <col min="10781" max="10781" width="8.88671875" style="347" customWidth="1"/>
    <col min="10782" max="10782" width="6.5546875" style="347" customWidth="1"/>
    <col min="10783" max="10783" width="8" style="347" customWidth="1"/>
    <col min="10784" max="10784" width="10.109375" style="347" customWidth="1"/>
    <col min="10785" max="10785" width="10.88671875" style="347" customWidth="1"/>
    <col min="10786" max="11008" width="9.109375" style="347"/>
    <col min="11009" max="11009" width="5.44140625" style="347" customWidth="1"/>
    <col min="11010" max="11010" width="19.33203125" style="347" customWidth="1"/>
    <col min="11011" max="11011" width="61.6640625" style="347" bestFit="1" customWidth="1"/>
    <col min="11012" max="11012" width="5.88671875" style="347" customWidth="1"/>
    <col min="11013" max="11013" width="5.5546875" style="347" customWidth="1"/>
    <col min="11014" max="11014" width="5.44140625" style="347" customWidth="1"/>
    <col min="11015" max="11015" width="8.109375" style="347" customWidth="1"/>
    <col min="11016" max="11016" width="6.6640625" style="347" customWidth="1"/>
    <col min="11017" max="11017" width="6.5546875" style="347" customWidth="1"/>
    <col min="11018" max="11019" width="11.33203125" style="347" bestFit="1" customWidth="1"/>
    <col min="11020" max="11020" width="7.33203125" style="347" customWidth="1"/>
    <col min="11021" max="11021" width="8.5546875" style="347" customWidth="1"/>
    <col min="11022" max="11022" width="7" style="347" customWidth="1"/>
    <col min="11023" max="11023" width="8.6640625" style="347" customWidth="1"/>
    <col min="11024" max="11027" width="6.6640625" style="347" customWidth="1"/>
    <col min="11028" max="11028" width="10.6640625" style="347" customWidth="1"/>
    <col min="11029" max="11029" width="9.109375" style="347" customWidth="1"/>
    <col min="11030" max="11031" width="11.33203125" style="347" bestFit="1" customWidth="1"/>
    <col min="11032" max="11033" width="12" style="347" bestFit="1" customWidth="1"/>
    <col min="11034" max="11034" width="10.88671875" style="347" customWidth="1"/>
    <col min="11035" max="11035" width="8.88671875" style="347" customWidth="1"/>
    <col min="11036" max="11036" width="5.33203125" style="347" customWidth="1"/>
    <col min="11037" max="11037" width="8.88671875" style="347" customWidth="1"/>
    <col min="11038" max="11038" width="6.5546875" style="347" customWidth="1"/>
    <col min="11039" max="11039" width="8" style="347" customWidth="1"/>
    <col min="11040" max="11040" width="10.109375" style="347" customWidth="1"/>
    <col min="11041" max="11041" width="10.88671875" style="347" customWidth="1"/>
    <col min="11042" max="11264" width="9.109375" style="347"/>
    <col min="11265" max="11265" width="5.44140625" style="347" customWidth="1"/>
    <col min="11266" max="11266" width="19.33203125" style="347" customWidth="1"/>
    <col min="11267" max="11267" width="61.6640625" style="347" bestFit="1" customWidth="1"/>
    <col min="11268" max="11268" width="5.88671875" style="347" customWidth="1"/>
    <col min="11269" max="11269" width="5.5546875" style="347" customWidth="1"/>
    <col min="11270" max="11270" width="5.44140625" style="347" customWidth="1"/>
    <col min="11271" max="11271" width="8.109375" style="347" customWidth="1"/>
    <col min="11272" max="11272" width="6.6640625" style="347" customWidth="1"/>
    <col min="11273" max="11273" width="6.5546875" style="347" customWidth="1"/>
    <col min="11274" max="11275" width="11.33203125" style="347" bestFit="1" customWidth="1"/>
    <col min="11276" max="11276" width="7.33203125" style="347" customWidth="1"/>
    <col min="11277" max="11277" width="8.5546875" style="347" customWidth="1"/>
    <col min="11278" max="11278" width="7" style="347" customWidth="1"/>
    <col min="11279" max="11279" width="8.6640625" style="347" customWidth="1"/>
    <col min="11280" max="11283" width="6.6640625" style="347" customWidth="1"/>
    <col min="11284" max="11284" width="10.6640625" style="347" customWidth="1"/>
    <col min="11285" max="11285" width="9.109375" style="347" customWidth="1"/>
    <col min="11286" max="11287" width="11.33203125" style="347" bestFit="1" customWidth="1"/>
    <col min="11288" max="11289" width="12" style="347" bestFit="1" customWidth="1"/>
    <col min="11290" max="11290" width="10.88671875" style="347" customWidth="1"/>
    <col min="11291" max="11291" width="8.88671875" style="347" customWidth="1"/>
    <col min="11292" max="11292" width="5.33203125" style="347" customWidth="1"/>
    <col min="11293" max="11293" width="8.88671875" style="347" customWidth="1"/>
    <col min="11294" max="11294" width="6.5546875" style="347" customWidth="1"/>
    <col min="11295" max="11295" width="8" style="347" customWidth="1"/>
    <col min="11296" max="11296" width="10.109375" style="347" customWidth="1"/>
    <col min="11297" max="11297" width="10.88671875" style="347" customWidth="1"/>
    <col min="11298" max="11520" width="9.109375" style="347"/>
    <col min="11521" max="11521" width="5.44140625" style="347" customWidth="1"/>
    <col min="11522" max="11522" width="19.33203125" style="347" customWidth="1"/>
    <col min="11523" max="11523" width="61.6640625" style="347" bestFit="1" customWidth="1"/>
    <col min="11524" max="11524" width="5.88671875" style="347" customWidth="1"/>
    <col min="11525" max="11525" width="5.5546875" style="347" customWidth="1"/>
    <col min="11526" max="11526" width="5.44140625" style="347" customWidth="1"/>
    <col min="11527" max="11527" width="8.109375" style="347" customWidth="1"/>
    <col min="11528" max="11528" width="6.6640625" style="347" customWidth="1"/>
    <col min="11529" max="11529" width="6.5546875" style="347" customWidth="1"/>
    <col min="11530" max="11531" width="11.33203125" style="347" bestFit="1" customWidth="1"/>
    <col min="11532" max="11532" width="7.33203125" style="347" customWidth="1"/>
    <col min="11533" max="11533" width="8.5546875" style="347" customWidth="1"/>
    <col min="11534" max="11534" width="7" style="347" customWidth="1"/>
    <col min="11535" max="11535" width="8.6640625" style="347" customWidth="1"/>
    <col min="11536" max="11539" width="6.6640625" style="347" customWidth="1"/>
    <col min="11540" max="11540" width="10.6640625" style="347" customWidth="1"/>
    <col min="11541" max="11541" width="9.109375" style="347" customWidth="1"/>
    <col min="11542" max="11543" width="11.33203125" style="347" bestFit="1" customWidth="1"/>
    <col min="11544" max="11545" width="12" style="347" bestFit="1" customWidth="1"/>
    <col min="11546" max="11546" width="10.88671875" style="347" customWidth="1"/>
    <col min="11547" max="11547" width="8.88671875" style="347" customWidth="1"/>
    <col min="11548" max="11548" width="5.33203125" style="347" customWidth="1"/>
    <col min="11549" max="11549" width="8.88671875" style="347" customWidth="1"/>
    <col min="11550" max="11550" width="6.5546875" style="347" customWidth="1"/>
    <col min="11551" max="11551" width="8" style="347" customWidth="1"/>
    <col min="11552" max="11552" width="10.109375" style="347" customWidth="1"/>
    <col min="11553" max="11553" width="10.88671875" style="347" customWidth="1"/>
    <col min="11554" max="11776" width="9.109375" style="347"/>
    <col min="11777" max="11777" width="5.44140625" style="347" customWidth="1"/>
    <col min="11778" max="11778" width="19.33203125" style="347" customWidth="1"/>
    <col min="11779" max="11779" width="61.6640625" style="347" bestFit="1" customWidth="1"/>
    <col min="11780" max="11780" width="5.88671875" style="347" customWidth="1"/>
    <col min="11781" max="11781" width="5.5546875" style="347" customWidth="1"/>
    <col min="11782" max="11782" width="5.44140625" style="347" customWidth="1"/>
    <col min="11783" max="11783" width="8.109375" style="347" customWidth="1"/>
    <col min="11784" max="11784" width="6.6640625" style="347" customWidth="1"/>
    <col min="11785" max="11785" width="6.5546875" style="347" customWidth="1"/>
    <col min="11786" max="11787" width="11.33203125" style="347" bestFit="1" customWidth="1"/>
    <col min="11788" max="11788" width="7.33203125" style="347" customWidth="1"/>
    <col min="11789" max="11789" width="8.5546875" style="347" customWidth="1"/>
    <col min="11790" max="11790" width="7" style="347" customWidth="1"/>
    <col min="11791" max="11791" width="8.6640625" style="347" customWidth="1"/>
    <col min="11792" max="11795" width="6.6640625" style="347" customWidth="1"/>
    <col min="11796" max="11796" width="10.6640625" style="347" customWidth="1"/>
    <col min="11797" max="11797" width="9.109375" style="347" customWidth="1"/>
    <col min="11798" max="11799" width="11.33203125" style="347" bestFit="1" customWidth="1"/>
    <col min="11800" max="11801" width="12" style="347" bestFit="1" customWidth="1"/>
    <col min="11802" max="11802" width="10.88671875" style="347" customWidth="1"/>
    <col min="11803" max="11803" width="8.88671875" style="347" customWidth="1"/>
    <col min="11804" max="11804" width="5.33203125" style="347" customWidth="1"/>
    <col min="11805" max="11805" width="8.88671875" style="347" customWidth="1"/>
    <col min="11806" max="11806" width="6.5546875" style="347" customWidth="1"/>
    <col min="11807" max="11807" width="8" style="347" customWidth="1"/>
    <col min="11808" max="11808" width="10.109375" style="347" customWidth="1"/>
    <col min="11809" max="11809" width="10.88671875" style="347" customWidth="1"/>
    <col min="11810" max="12032" width="9.109375" style="347"/>
    <col min="12033" max="12033" width="5.44140625" style="347" customWidth="1"/>
    <col min="12034" max="12034" width="19.33203125" style="347" customWidth="1"/>
    <col min="12035" max="12035" width="61.6640625" style="347" bestFit="1" customWidth="1"/>
    <col min="12036" max="12036" width="5.88671875" style="347" customWidth="1"/>
    <col min="12037" max="12037" width="5.5546875" style="347" customWidth="1"/>
    <col min="12038" max="12038" width="5.44140625" style="347" customWidth="1"/>
    <col min="12039" max="12039" width="8.109375" style="347" customWidth="1"/>
    <col min="12040" max="12040" width="6.6640625" style="347" customWidth="1"/>
    <col min="12041" max="12041" width="6.5546875" style="347" customWidth="1"/>
    <col min="12042" max="12043" width="11.33203125" style="347" bestFit="1" customWidth="1"/>
    <col min="12044" max="12044" width="7.33203125" style="347" customWidth="1"/>
    <col min="12045" max="12045" width="8.5546875" style="347" customWidth="1"/>
    <col min="12046" max="12046" width="7" style="347" customWidth="1"/>
    <col min="12047" max="12047" width="8.6640625" style="347" customWidth="1"/>
    <col min="12048" max="12051" width="6.6640625" style="347" customWidth="1"/>
    <col min="12052" max="12052" width="10.6640625" style="347" customWidth="1"/>
    <col min="12053" max="12053" width="9.109375" style="347" customWidth="1"/>
    <col min="12054" max="12055" width="11.33203125" style="347" bestFit="1" customWidth="1"/>
    <col min="12056" max="12057" width="12" style="347" bestFit="1" customWidth="1"/>
    <col min="12058" max="12058" width="10.88671875" style="347" customWidth="1"/>
    <col min="12059" max="12059" width="8.88671875" style="347" customWidth="1"/>
    <col min="12060" max="12060" width="5.33203125" style="347" customWidth="1"/>
    <col min="12061" max="12061" width="8.88671875" style="347" customWidth="1"/>
    <col min="12062" max="12062" width="6.5546875" style="347" customWidth="1"/>
    <col min="12063" max="12063" width="8" style="347" customWidth="1"/>
    <col min="12064" max="12064" width="10.109375" style="347" customWidth="1"/>
    <col min="12065" max="12065" width="10.88671875" style="347" customWidth="1"/>
    <col min="12066" max="12288" width="9.109375" style="347"/>
    <col min="12289" max="12289" width="5.44140625" style="347" customWidth="1"/>
    <col min="12290" max="12290" width="19.33203125" style="347" customWidth="1"/>
    <col min="12291" max="12291" width="61.6640625" style="347" bestFit="1" customWidth="1"/>
    <col min="12292" max="12292" width="5.88671875" style="347" customWidth="1"/>
    <col min="12293" max="12293" width="5.5546875" style="347" customWidth="1"/>
    <col min="12294" max="12294" width="5.44140625" style="347" customWidth="1"/>
    <col min="12295" max="12295" width="8.109375" style="347" customWidth="1"/>
    <col min="12296" max="12296" width="6.6640625" style="347" customWidth="1"/>
    <col min="12297" max="12297" width="6.5546875" style="347" customWidth="1"/>
    <col min="12298" max="12299" width="11.33203125" style="347" bestFit="1" customWidth="1"/>
    <col min="12300" max="12300" width="7.33203125" style="347" customWidth="1"/>
    <col min="12301" max="12301" width="8.5546875" style="347" customWidth="1"/>
    <col min="12302" max="12302" width="7" style="347" customWidth="1"/>
    <col min="12303" max="12303" width="8.6640625" style="347" customWidth="1"/>
    <col min="12304" max="12307" width="6.6640625" style="347" customWidth="1"/>
    <col min="12308" max="12308" width="10.6640625" style="347" customWidth="1"/>
    <col min="12309" max="12309" width="9.109375" style="347" customWidth="1"/>
    <col min="12310" max="12311" width="11.33203125" style="347" bestFit="1" customWidth="1"/>
    <col min="12312" max="12313" width="12" style="347" bestFit="1" customWidth="1"/>
    <col min="12314" max="12314" width="10.88671875" style="347" customWidth="1"/>
    <col min="12315" max="12315" width="8.88671875" style="347" customWidth="1"/>
    <col min="12316" max="12316" width="5.33203125" style="347" customWidth="1"/>
    <col min="12317" max="12317" width="8.88671875" style="347" customWidth="1"/>
    <col min="12318" max="12318" width="6.5546875" style="347" customWidth="1"/>
    <col min="12319" max="12319" width="8" style="347" customWidth="1"/>
    <col min="12320" max="12320" width="10.109375" style="347" customWidth="1"/>
    <col min="12321" max="12321" width="10.88671875" style="347" customWidth="1"/>
    <col min="12322" max="12544" width="9.109375" style="347"/>
    <col min="12545" max="12545" width="5.44140625" style="347" customWidth="1"/>
    <col min="12546" max="12546" width="19.33203125" style="347" customWidth="1"/>
    <col min="12547" max="12547" width="61.6640625" style="347" bestFit="1" customWidth="1"/>
    <col min="12548" max="12548" width="5.88671875" style="347" customWidth="1"/>
    <col min="12549" max="12549" width="5.5546875" style="347" customWidth="1"/>
    <col min="12550" max="12550" width="5.44140625" style="347" customWidth="1"/>
    <col min="12551" max="12551" width="8.109375" style="347" customWidth="1"/>
    <col min="12552" max="12552" width="6.6640625" style="347" customWidth="1"/>
    <col min="12553" max="12553" width="6.5546875" style="347" customWidth="1"/>
    <col min="12554" max="12555" width="11.33203125" style="347" bestFit="1" customWidth="1"/>
    <col min="12556" max="12556" width="7.33203125" style="347" customWidth="1"/>
    <col min="12557" max="12557" width="8.5546875" style="347" customWidth="1"/>
    <col min="12558" max="12558" width="7" style="347" customWidth="1"/>
    <col min="12559" max="12559" width="8.6640625" style="347" customWidth="1"/>
    <col min="12560" max="12563" width="6.6640625" style="347" customWidth="1"/>
    <col min="12564" max="12564" width="10.6640625" style="347" customWidth="1"/>
    <col min="12565" max="12565" width="9.109375" style="347" customWidth="1"/>
    <col min="12566" max="12567" width="11.33203125" style="347" bestFit="1" customWidth="1"/>
    <col min="12568" max="12569" width="12" style="347" bestFit="1" customWidth="1"/>
    <col min="12570" max="12570" width="10.88671875" style="347" customWidth="1"/>
    <col min="12571" max="12571" width="8.88671875" style="347" customWidth="1"/>
    <col min="12572" max="12572" width="5.33203125" style="347" customWidth="1"/>
    <col min="12573" max="12573" width="8.88671875" style="347" customWidth="1"/>
    <col min="12574" max="12574" width="6.5546875" style="347" customWidth="1"/>
    <col min="12575" max="12575" width="8" style="347" customWidth="1"/>
    <col min="12576" max="12576" width="10.109375" style="347" customWidth="1"/>
    <col min="12577" max="12577" width="10.88671875" style="347" customWidth="1"/>
    <col min="12578" max="12800" width="9.109375" style="347"/>
    <col min="12801" max="12801" width="5.44140625" style="347" customWidth="1"/>
    <col min="12802" max="12802" width="19.33203125" style="347" customWidth="1"/>
    <col min="12803" max="12803" width="61.6640625" style="347" bestFit="1" customWidth="1"/>
    <col min="12804" max="12804" width="5.88671875" style="347" customWidth="1"/>
    <col min="12805" max="12805" width="5.5546875" style="347" customWidth="1"/>
    <col min="12806" max="12806" width="5.44140625" style="347" customWidth="1"/>
    <col min="12807" max="12807" width="8.109375" style="347" customWidth="1"/>
    <col min="12808" max="12808" width="6.6640625" style="347" customWidth="1"/>
    <col min="12809" max="12809" width="6.5546875" style="347" customWidth="1"/>
    <col min="12810" max="12811" width="11.33203125" style="347" bestFit="1" customWidth="1"/>
    <col min="12812" max="12812" width="7.33203125" style="347" customWidth="1"/>
    <col min="12813" max="12813" width="8.5546875" style="347" customWidth="1"/>
    <col min="12814" max="12814" width="7" style="347" customWidth="1"/>
    <col min="12815" max="12815" width="8.6640625" style="347" customWidth="1"/>
    <col min="12816" max="12819" width="6.6640625" style="347" customWidth="1"/>
    <col min="12820" max="12820" width="10.6640625" style="347" customWidth="1"/>
    <col min="12821" max="12821" width="9.109375" style="347" customWidth="1"/>
    <col min="12822" max="12823" width="11.33203125" style="347" bestFit="1" customWidth="1"/>
    <col min="12824" max="12825" width="12" style="347" bestFit="1" customWidth="1"/>
    <col min="12826" max="12826" width="10.88671875" style="347" customWidth="1"/>
    <col min="12827" max="12827" width="8.88671875" style="347" customWidth="1"/>
    <col min="12828" max="12828" width="5.33203125" style="347" customWidth="1"/>
    <col min="12829" max="12829" width="8.88671875" style="347" customWidth="1"/>
    <col min="12830" max="12830" width="6.5546875" style="347" customWidth="1"/>
    <col min="12831" max="12831" width="8" style="347" customWidth="1"/>
    <col min="12832" max="12832" width="10.109375" style="347" customWidth="1"/>
    <col min="12833" max="12833" width="10.88671875" style="347" customWidth="1"/>
    <col min="12834" max="13056" width="9.109375" style="347"/>
    <col min="13057" max="13057" width="5.44140625" style="347" customWidth="1"/>
    <col min="13058" max="13058" width="19.33203125" style="347" customWidth="1"/>
    <col min="13059" max="13059" width="61.6640625" style="347" bestFit="1" customWidth="1"/>
    <col min="13060" max="13060" width="5.88671875" style="347" customWidth="1"/>
    <col min="13061" max="13061" width="5.5546875" style="347" customWidth="1"/>
    <col min="13062" max="13062" width="5.44140625" style="347" customWidth="1"/>
    <col min="13063" max="13063" width="8.109375" style="347" customWidth="1"/>
    <col min="13064" max="13064" width="6.6640625" style="347" customWidth="1"/>
    <col min="13065" max="13065" width="6.5546875" style="347" customWidth="1"/>
    <col min="13066" max="13067" width="11.33203125" style="347" bestFit="1" customWidth="1"/>
    <col min="13068" max="13068" width="7.33203125" style="347" customWidth="1"/>
    <col min="13069" max="13069" width="8.5546875" style="347" customWidth="1"/>
    <col min="13070" max="13070" width="7" style="347" customWidth="1"/>
    <col min="13071" max="13071" width="8.6640625" style="347" customWidth="1"/>
    <col min="13072" max="13075" width="6.6640625" style="347" customWidth="1"/>
    <col min="13076" max="13076" width="10.6640625" style="347" customWidth="1"/>
    <col min="13077" max="13077" width="9.109375" style="347" customWidth="1"/>
    <col min="13078" max="13079" width="11.33203125" style="347" bestFit="1" customWidth="1"/>
    <col min="13080" max="13081" width="12" style="347" bestFit="1" customWidth="1"/>
    <col min="13082" max="13082" width="10.88671875" style="347" customWidth="1"/>
    <col min="13083" max="13083" width="8.88671875" style="347" customWidth="1"/>
    <col min="13084" max="13084" width="5.33203125" style="347" customWidth="1"/>
    <col min="13085" max="13085" width="8.88671875" style="347" customWidth="1"/>
    <col min="13086" max="13086" width="6.5546875" style="347" customWidth="1"/>
    <col min="13087" max="13087" width="8" style="347" customWidth="1"/>
    <col min="13088" max="13088" width="10.109375" style="347" customWidth="1"/>
    <col min="13089" max="13089" width="10.88671875" style="347" customWidth="1"/>
    <col min="13090" max="13312" width="9.109375" style="347"/>
    <col min="13313" max="13313" width="5.44140625" style="347" customWidth="1"/>
    <col min="13314" max="13314" width="19.33203125" style="347" customWidth="1"/>
    <col min="13315" max="13315" width="61.6640625" style="347" bestFit="1" customWidth="1"/>
    <col min="13316" max="13316" width="5.88671875" style="347" customWidth="1"/>
    <col min="13317" max="13317" width="5.5546875" style="347" customWidth="1"/>
    <col min="13318" max="13318" width="5.44140625" style="347" customWidth="1"/>
    <col min="13319" max="13319" width="8.109375" style="347" customWidth="1"/>
    <col min="13320" max="13320" width="6.6640625" style="347" customWidth="1"/>
    <col min="13321" max="13321" width="6.5546875" style="347" customWidth="1"/>
    <col min="13322" max="13323" width="11.33203125" style="347" bestFit="1" customWidth="1"/>
    <col min="13324" max="13324" width="7.33203125" style="347" customWidth="1"/>
    <col min="13325" max="13325" width="8.5546875" style="347" customWidth="1"/>
    <col min="13326" max="13326" width="7" style="347" customWidth="1"/>
    <col min="13327" max="13327" width="8.6640625" style="347" customWidth="1"/>
    <col min="13328" max="13331" width="6.6640625" style="347" customWidth="1"/>
    <col min="13332" max="13332" width="10.6640625" style="347" customWidth="1"/>
    <col min="13333" max="13333" width="9.109375" style="347" customWidth="1"/>
    <col min="13334" max="13335" width="11.33203125" style="347" bestFit="1" customWidth="1"/>
    <col min="13336" max="13337" width="12" style="347" bestFit="1" customWidth="1"/>
    <col min="13338" max="13338" width="10.88671875" style="347" customWidth="1"/>
    <col min="13339" max="13339" width="8.88671875" style="347" customWidth="1"/>
    <col min="13340" max="13340" width="5.33203125" style="347" customWidth="1"/>
    <col min="13341" max="13341" width="8.88671875" style="347" customWidth="1"/>
    <col min="13342" max="13342" width="6.5546875" style="347" customWidth="1"/>
    <col min="13343" max="13343" width="8" style="347" customWidth="1"/>
    <col min="13344" max="13344" width="10.109375" style="347" customWidth="1"/>
    <col min="13345" max="13345" width="10.88671875" style="347" customWidth="1"/>
    <col min="13346" max="13568" width="9.109375" style="347"/>
    <col min="13569" max="13569" width="5.44140625" style="347" customWidth="1"/>
    <col min="13570" max="13570" width="19.33203125" style="347" customWidth="1"/>
    <col min="13571" max="13571" width="61.6640625" style="347" bestFit="1" customWidth="1"/>
    <col min="13572" max="13572" width="5.88671875" style="347" customWidth="1"/>
    <col min="13573" max="13573" width="5.5546875" style="347" customWidth="1"/>
    <col min="13574" max="13574" width="5.44140625" style="347" customWidth="1"/>
    <col min="13575" max="13575" width="8.109375" style="347" customWidth="1"/>
    <col min="13576" max="13576" width="6.6640625" style="347" customWidth="1"/>
    <col min="13577" max="13577" width="6.5546875" style="347" customWidth="1"/>
    <col min="13578" max="13579" width="11.33203125" style="347" bestFit="1" customWidth="1"/>
    <col min="13580" max="13580" width="7.33203125" style="347" customWidth="1"/>
    <col min="13581" max="13581" width="8.5546875" style="347" customWidth="1"/>
    <col min="13582" max="13582" width="7" style="347" customWidth="1"/>
    <col min="13583" max="13583" width="8.6640625" style="347" customWidth="1"/>
    <col min="13584" max="13587" width="6.6640625" style="347" customWidth="1"/>
    <col min="13588" max="13588" width="10.6640625" style="347" customWidth="1"/>
    <col min="13589" max="13589" width="9.109375" style="347" customWidth="1"/>
    <col min="13590" max="13591" width="11.33203125" style="347" bestFit="1" customWidth="1"/>
    <col min="13592" max="13593" width="12" style="347" bestFit="1" customWidth="1"/>
    <col min="13594" max="13594" width="10.88671875" style="347" customWidth="1"/>
    <col min="13595" max="13595" width="8.88671875" style="347" customWidth="1"/>
    <col min="13596" max="13596" width="5.33203125" style="347" customWidth="1"/>
    <col min="13597" max="13597" width="8.88671875" style="347" customWidth="1"/>
    <col min="13598" max="13598" width="6.5546875" style="347" customWidth="1"/>
    <col min="13599" max="13599" width="8" style="347" customWidth="1"/>
    <col min="13600" max="13600" width="10.109375" style="347" customWidth="1"/>
    <col min="13601" max="13601" width="10.88671875" style="347" customWidth="1"/>
    <col min="13602" max="13824" width="9.109375" style="347"/>
    <col min="13825" max="13825" width="5.44140625" style="347" customWidth="1"/>
    <col min="13826" max="13826" width="19.33203125" style="347" customWidth="1"/>
    <col min="13827" max="13827" width="61.6640625" style="347" bestFit="1" customWidth="1"/>
    <col min="13828" max="13828" width="5.88671875" style="347" customWidth="1"/>
    <col min="13829" max="13829" width="5.5546875" style="347" customWidth="1"/>
    <col min="13830" max="13830" width="5.44140625" style="347" customWidth="1"/>
    <col min="13831" max="13831" width="8.109375" style="347" customWidth="1"/>
    <col min="13832" max="13832" width="6.6640625" style="347" customWidth="1"/>
    <col min="13833" max="13833" width="6.5546875" style="347" customWidth="1"/>
    <col min="13834" max="13835" width="11.33203125" style="347" bestFit="1" customWidth="1"/>
    <col min="13836" max="13836" width="7.33203125" style="347" customWidth="1"/>
    <col min="13837" max="13837" width="8.5546875" style="347" customWidth="1"/>
    <col min="13838" max="13838" width="7" style="347" customWidth="1"/>
    <col min="13839" max="13839" width="8.6640625" style="347" customWidth="1"/>
    <col min="13840" max="13843" width="6.6640625" style="347" customWidth="1"/>
    <col min="13844" max="13844" width="10.6640625" style="347" customWidth="1"/>
    <col min="13845" max="13845" width="9.109375" style="347" customWidth="1"/>
    <col min="13846" max="13847" width="11.33203125" style="347" bestFit="1" customWidth="1"/>
    <col min="13848" max="13849" width="12" style="347" bestFit="1" customWidth="1"/>
    <col min="13850" max="13850" width="10.88671875" style="347" customWidth="1"/>
    <col min="13851" max="13851" width="8.88671875" style="347" customWidth="1"/>
    <col min="13852" max="13852" width="5.33203125" style="347" customWidth="1"/>
    <col min="13853" max="13853" width="8.88671875" style="347" customWidth="1"/>
    <col min="13854" max="13854" width="6.5546875" style="347" customWidth="1"/>
    <col min="13855" max="13855" width="8" style="347" customWidth="1"/>
    <col min="13856" max="13856" width="10.109375" style="347" customWidth="1"/>
    <col min="13857" max="13857" width="10.88671875" style="347" customWidth="1"/>
    <col min="13858" max="14080" width="9.109375" style="347"/>
    <col min="14081" max="14081" width="5.44140625" style="347" customWidth="1"/>
    <col min="14082" max="14082" width="19.33203125" style="347" customWidth="1"/>
    <col min="14083" max="14083" width="61.6640625" style="347" bestFit="1" customWidth="1"/>
    <col min="14084" max="14084" width="5.88671875" style="347" customWidth="1"/>
    <col min="14085" max="14085" width="5.5546875" style="347" customWidth="1"/>
    <col min="14086" max="14086" width="5.44140625" style="347" customWidth="1"/>
    <col min="14087" max="14087" width="8.109375" style="347" customWidth="1"/>
    <col min="14088" max="14088" width="6.6640625" style="347" customWidth="1"/>
    <col min="14089" max="14089" width="6.5546875" style="347" customWidth="1"/>
    <col min="14090" max="14091" width="11.33203125" style="347" bestFit="1" customWidth="1"/>
    <col min="14092" max="14092" width="7.33203125" style="347" customWidth="1"/>
    <col min="14093" max="14093" width="8.5546875" style="347" customWidth="1"/>
    <col min="14094" max="14094" width="7" style="347" customWidth="1"/>
    <col min="14095" max="14095" width="8.6640625" style="347" customWidth="1"/>
    <col min="14096" max="14099" width="6.6640625" style="347" customWidth="1"/>
    <col min="14100" max="14100" width="10.6640625" style="347" customWidth="1"/>
    <col min="14101" max="14101" width="9.109375" style="347" customWidth="1"/>
    <col min="14102" max="14103" width="11.33203125" style="347" bestFit="1" customWidth="1"/>
    <col min="14104" max="14105" width="12" style="347" bestFit="1" customWidth="1"/>
    <col min="14106" max="14106" width="10.88671875" style="347" customWidth="1"/>
    <col min="14107" max="14107" width="8.88671875" style="347" customWidth="1"/>
    <col min="14108" max="14108" width="5.33203125" style="347" customWidth="1"/>
    <col min="14109" max="14109" width="8.88671875" style="347" customWidth="1"/>
    <col min="14110" max="14110" width="6.5546875" style="347" customWidth="1"/>
    <col min="14111" max="14111" width="8" style="347" customWidth="1"/>
    <col min="14112" max="14112" width="10.109375" style="347" customWidth="1"/>
    <col min="14113" max="14113" width="10.88671875" style="347" customWidth="1"/>
    <col min="14114" max="14336" width="9.109375" style="347"/>
    <col min="14337" max="14337" width="5.44140625" style="347" customWidth="1"/>
    <col min="14338" max="14338" width="19.33203125" style="347" customWidth="1"/>
    <col min="14339" max="14339" width="61.6640625" style="347" bestFit="1" customWidth="1"/>
    <col min="14340" max="14340" width="5.88671875" style="347" customWidth="1"/>
    <col min="14341" max="14341" width="5.5546875" style="347" customWidth="1"/>
    <col min="14342" max="14342" width="5.44140625" style="347" customWidth="1"/>
    <col min="14343" max="14343" width="8.109375" style="347" customWidth="1"/>
    <col min="14344" max="14344" width="6.6640625" style="347" customWidth="1"/>
    <col min="14345" max="14345" width="6.5546875" style="347" customWidth="1"/>
    <col min="14346" max="14347" width="11.33203125" style="347" bestFit="1" customWidth="1"/>
    <col min="14348" max="14348" width="7.33203125" style="347" customWidth="1"/>
    <col min="14349" max="14349" width="8.5546875" style="347" customWidth="1"/>
    <col min="14350" max="14350" width="7" style="347" customWidth="1"/>
    <col min="14351" max="14351" width="8.6640625" style="347" customWidth="1"/>
    <col min="14352" max="14355" width="6.6640625" style="347" customWidth="1"/>
    <col min="14356" max="14356" width="10.6640625" style="347" customWidth="1"/>
    <col min="14357" max="14357" width="9.109375" style="347" customWidth="1"/>
    <col min="14358" max="14359" width="11.33203125" style="347" bestFit="1" customWidth="1"/>
    <col min="14360" max="14361" width="12" style="347" bestFit="1" customWidth="1"/>
    <col min="14362" max="14362" width="10.88671875" style="347" customWidth="1"/>
    <col min="14363" max="14363" width="8.88671875" style="347" customWidth="1"/>
    <col min="14364" max="14364" width="5.33203125" style="347" customWidth="1"/>
    <col min="14365" max="14365" width="8.88671875" style="347" customWidth="1"/>
    <col min="14366" max="14366" width="6.5546875" style="347" customWidth="1"/>
    <col min="14367" max="14367" width="8" style="347" customWidth="1"/>
    <col min="14368" max="14368" width="10.109375" style="347" customWidth="1"/>
    <col min="14369" max="14369" width="10.88671875" style="347" customWidth="1"/>
    <col min="14370" max="14592" width="9.109375" style="347"/>
    <col min="14593" max="14593" width="5.44140625" style="347" customWidth="1"/>
    <col min="14594" max="14594" width="19.33203125" style="347" customWidth="1"/>
    <col min="14595" max="14595" width="61.6640625" style="347" bestFit="1" customWidth="1"/>
    <col min="14596" max="14596" width="5.88671875" style="347" customWidth="1"/>
    <col min="14597" max="14597" width="5.5546875" style="347" customWidth="1"/>
    <col min="14598" max="14598" width="5.44140625" style="347" customWidth="1"/>
    <col min="14599" max="14599" width="8.109375" style="347" customWidth="1"/>
    <col min="14600" max="14600" width="6.6640625" style="347" customWidth="1"/>
    <col min="14601" max="14601" width="6.5546875" style="347" customWidth="1"/>
    <col min="14602" max="14603" width="11.33203125" style="347" bestFit="1" customWidth="1"/>
    <col min="14604" max="14604" width="7.33203125" style="347" customWidth="1"/>
    <col min="14605" max="14605" width="8.5546875" style="347" customWidth="1"/>
    <col min="14606" max="14606" width="7" style="347" customWidth="1"/>
    <col min="14607" max="14607" width="8.6640625" style="347" customWidth="1"/>
    <col min="14608" max="14611" width="6.6640625" style="347" customWidth="1"/>
    <col min="14612" max="14612" width="10.6640625" style="347" customWidth="1"/>
    <col min="14613" max="14613" width="9.109375" style="347" customWidth="1"/>
    <col min="14614" max="14615" width="11.33203125" style="347" bestFit="1" customWidth="1"/>
    <col min="14616" max="14617" width="12" style="347" bestFit="1" customWidth="1"/>
    <col min="14618" max="14618" width="10.88671875" style="347" customWidth="1"/>
    <col min="14619" max="14619" width="8.88671875" style="347" customWidth="1"/>
    <col min="14620" max="14620" width="5.33203125" style="347" customWidth="1"/>
    <col min="14621" max="14621" width="8.88671875" style="347" customWidth="1"/>
    <col min="14622" max="14622" width="6.5546875" style="347" customWidth="1"/>
    <col min="14623" max="14623" width="8" style="347" customWidth="1"/>
    <col min="14624" max="14624" width="10.109375" style="347" customWidth="1"/>
    <col min="14625" max="14625" width="10.88671875" style="347" customWidth="1"/>
    <col min="14626" max="14848" width="9.109375" style="347"/>
    <col min="14849" max="14849" width="5.44140625" style="347" customWidth="1"/>
    <col min="14850" max="14850" width="19.33203125" style="347" customWidth="1"/>
    <col min="14851" max="14851" width="61.6640625" style="347" bestFit="1" customWidth="1"/>
    <col min="14852" max="14852" width="5.88671875" style="347" customWidth="1"/>
    <col min="14853" max="14853" width="5.5546875" style="347" customWidth="1"/>
    <col min="14854" max="14854" width="5.44140625" style="347" customWidth="1"/>
    <col min="14855" max="14855" width="8.109375" style="347" customWidth="1"/>
    <col min="14856" max="14856" width="6.6640625" style="347" customWidth="1"/>
    <col min="14857" max="14857" width="6.5546875" style="347" customWidth="1"/>
    <col min="14858" max="14859" width="11.33203125" style="347" bestFit="1" customWidth="1"/>
    <col min="14860" max="14860" width="7.33203125" style="347" customWidth="1"/>
    <col min="14861" max="14861" width="8.5546875" style="347" customWidth="1"/>
    <col min="14862" max="14862" width="7" style="347" customWidth="1"/>
    <col min="14863" max="14863" width="8.6640625" style="347" customWidth="1"/>
    <col min="14864" max="14867" width="6.6640625" style="347" customWidth="1"/>
    <col min="14868" max="14868" width="10.6640625" style="347" customWidth="1"/>
    <col min="14869" max="14869" width="9.109375" style="347" customWidth="1"/>
    <col min="14870" max="14871" width="11.33203125" style="347" bestFit="1" customWidth="1"/>
    <col min="14872" max="14873" width="12" style="347" bestFit="1" customWidth="1"/>
    <col min="14874" max="14874" width="10.88671875" style="347" customWidth="1"/>
    <col min="14875" max="14875" width="8.88671875" style="347" customWidth="1"/>
    <col min="14876" max="14876" width="5.33203125" style="347" customWidth="1"/>
    <col min="14877" max="14877" width="8.88671875" style="347" customWidth="1"/>
    <col min="14878" max="14878" width="6.5546875" style="347" customWidth="1"/>
    <col min="14879" max="14879" width="8" style="347" customWidth="1"/>
    <col min="14880" max="14880" width="10.109375" style="347" customWidth="1"/>
    <col min="14881" max="14881" width="10.88671875" style="347" customWidth="1"/>
    <col min="14882" max="15104" width="9.109375" style="347"/>
    <col min="15105" max="15105" width="5.44140625" style="347" customWidth="1"/>
    <col min="15106" max="15106" width="19.33203125" style="347" customWidth="1"/>
    <col min="15107" max="15107" width="61.6640625" style="347" bestFit="1" customWidth="1"/>
    <col min="15108" max="15108" width="5.88671875" style="347" customWidth="1"/>
    <col min="15109" max="15109" width="5.5546875" style="347" customWidth="1"/>
    <col min="15110" max="15110" width="5.44140625" style="347" customWidth="1"/>
    <col min="15111" max="15111" width="8.109375" style="347" customWidth="1"/>
    <col min="15112" max="15112" width="6.6640625" style="347" customWidth="1"/>
    <col min="15113" max="15113" width="6.5546875" style="347" customWidth="1"/>
    <col min="15114" max="15115" width="11.33203125" style="347" bestFit="1" customWidth="1"/>
    <col min="15116" max="15116" width="7.33203125" style="347" customWidth="1"/>
    <col min="15117" max="15117" width="8.5546875" style="347" customWidth="1"/>
    <col min="15118" max="15118" width="7" style="347" customWidth="1"/>
    <col min="15119" max="15119" width="8.6640625" style="347" customWidth="1"/>
    <col min="15120" max="15123" width="6.6640625" style="347" customWidth="1"/>
    <col min="15124" max="15124" width="10.6640625" style="347" customWidth="1"/>
    <col min="15125" max="15125" width="9.109375" style="347" customWidth="1"/>
    <col min="15126" max="15127" width="11.33203125" style="347" bestFit="1" customWidth="1"/>
    <col min="15128" max="15129" width="12" style="347" bestFit="1" customWidth="1"/>
    <col min="15130" max="15130" width="10.88671875" style="347" customWidth="1"/>
    <col min="15131" max="15131" width="8.88671875" style="347" customWidth="1"/>
    <col min="15132" max="15132" width="5.33203125" style="347" customWidth="1"/>
    <col min="15133" max="15133" width="8.88671875" style="347" customWidth="1"/>
    <col min="15134" max="15134" width="6.5546875" style="347" customWidth="1"/>
    <col min="15135" max="15135" width="8" style="347" customWidth="1"/>
    <col min="15136" max="15136" width="10.109375" style="347" customWidth="1"/>
    <col min="15137" max="15137" width="10.88671875" style="347" customWidth="1"/>
    <col min="15138" max="15360" width="9.109375" style="347"/>
    <col min="15361" max="15361" width="5.44140625" style="347" customWidth="1"/>
    <col min="15362" max="15362" width="19.33203125" style="347" customWidth="1"/>
    <col min="15363" max="15363" width="61.6640625" style="347" bestFit="1" customWidth="1"/>
    <col min="15364" max="15364" width="5.88671875" style="347" customWidth="1"/>
    <col min="15365" max="15365" width="5.5546875" style="347" customWidth="1"/>
    <col min="15366" max="15366" width="5.44140625" style="347" customWidth="1"/>
    <col min="15367" max="15367" width="8.109375" style="347" customWidth="1"/>
    <col min="15368" max="15368" width="6.6640625" style="347" customWidth="1"/>
    <col min="15369" max="15369" width="6.5546875" style="347" customWidth="1"/>
    <col min="15370" max="15371" width="11.33203125" style="347" bestFit="1" customWidth="1"/>
    <col min="15372" max="15372" width="7.33203125" style="347" customWidth="1"/>
    <col min="15373" max="15373" width="8.5546875" style="347" customWidth="1"/>
    <col min="15374" max="15374" width="7" style="347" customWidth="1"/>
    <col min="15375" max="15375" width="8.6640625" style="347" customWidth="1"/>
    <col min="15376" max="15379" width="6.6640625" style="347" customWidth="1"/>
    <col min="15380" max="15380" width="10.6640625" style="347" customWidth="1"/>
    <col min="15381" max="15381" width="9.109375" style="347" customWidth="1"/>
    <col min="15382" max="15383" width="11.33203125" style="347" bestFit="1" customWidth="1"/>
    <col min="15384" max="15385" width="12" style="347" bestFit="1" customWidth="1"/>
    <col min="15386" max="15386" width="10.88671875" style="347" customWidth="1"/>
    <col min="15387" max="15387" width="8.88671875" style="347" customWidth="1"/>
    <col min="15388" max="15388" width="5.33203125" style="347" customWidth="1"/>
    <col min="15389" max="15389" width="8.88671875" style="347" customWidth="1"/>
    <col min="15390" max="15390" width="6.5546875" style="347" customWidth="1"/>
    <col min="15391" max="15391" width="8" style="347" customWidth="1"/>
    <col min="15392" max="15392" width="10.109375" style="347" customWidth="1"/>
    <col min="15393" max="15393" width="10.88671875" style="347" customWidth="1"/>
    <col min="15394" max="15616" width="9.109375" style="347"/>
    <col min="15617" max="15617" width="5.44140625" style="347" customWidth="1"/>
    <col min="15618" max="15618" width="19.33203125" style="347" customWidth="1"/>
    <col min="15619" max="15619" width="61.6640625" style="347" bestFit="1" customWidth="1"/>
    <col min="15620" max="15620" width="5.88671875" style="347" customWidth="1"/>
    <col min="15621" max="15621" width="5.5546875" style="347" customWidth="1"/>
    <col min="15622" max="15622" width="5.44140625" style="347" customWidth="1"/>
    <col min="15623" max="15623" width="8.109375" style="347" customWidth="1"/>
    <col min="15624" max="15624" width="6.6640625" style="347" customWidth="1"/>
    <col min="15625" max="15625" width="6.5546875" style="347" customWidth="1"/>
    <col min="15626" max="15627" width="11.33203125" style="347" bestFit="1" customWidth="1"/>
    <col min="15628" max="15628" width="7.33203125" style="347" customWidth="1"/>
    <col min="15629" max="15629" width="8.5546875" style="347" customWidth="1"/>
    <col min="15630" max="15630" width="7" style="347" customWidth="1"/>
    <col min="15631" max="15631" width="8.6640625" style="347" customWidth="1"/>
    <col min="15632" max="15635" width="6.6640625" style="347" customWidth="1"/>
    <col min="15636" max="15636" width="10.6640625" style="347" customWidth="1"/>
    <col min="15637" max="15637" width="9.109375" style="347" customWidth="1"/>
    <col min="15638" max="15639" width="11.33203125" style="347" bestFit="1" customWidth="1"/>
    <col min="15640" max="15641" width="12" style="347" bestFit="1" customWidth="1"/>
    <col min="15642" max="15642" width="10.88671875" style="347" customWidth="1"/>
    <col min="15643" max="15643" width="8.88671875" style="347" customWidth="1"/>
    <col min="15644" max="15644" width="5.33203125" style="347" customWidth="1"/>
    <col min="15645" max="15645" width="8.88671875" style="347" customWidth="1"/>
    <col min="15646" max="15646" width="6.5546875" style="347" customWidth="1"/>
    <col min="15647" max="15647" width="8" style="347" customWidth="1"/>
    <col min="15648" max="15648" width="10.109375" style="347" customWidth="1"/>
    <col min="15649" max="15649" width="10.88671875" style="347" customWidth="1"/>
    <col min="15650" max="15872" width="9.109375" style="347"/>
    <col min="15873" max="15873" width="5.44140625" style="347" customWidth="1"/>
    <col min="15874" max="15874" width="19.33203125" style="347" customWidth="1"/>
    <col min="15875" max="15875" width="61.6640625" style="347" bestFit="1" customWidth="1"/>
    <col min="15876" max="15876" width="5.88671875" style="347" customWidth="1"/>
    <col min="15877" max="15877" width="5.5546875" style="347" customWidth="1"/>
    <col min="15878" max="15878" width="5.44140625" style="347" customWidth="1"/>
    <col min="15879" max="15879" width="8.109375" style="347" customWidth="1"/>
    <col min="15880" max="15880" width="6.6640625" style="347" customWidth="1"/>
    <col min="15881" max="15881" width="6.5546875" style="347" customWidth="1"/>
    <col min="15882" max="15883" width="11.33203125" style="347" bestFit="1" customWidth="1"/>
    <col min="15884" max="15884" width="7.33203125" style="347" customWidth="1"/>
    <col min="15885" max="15885" width="8.5546875" style="347" customWidth="1"/>
    <col min="15886" max="15886" width="7" style="347" customWidth="1"/>
    <col min="15887" max="15887" width="8.6640625" style="347" customWidth="1"/>
    <col min="15888" max="15891" width="6.6640625" style="347" customWidth="1"/>
    <col min="15892" max="15892" width="10.6640625" style="347" customWidth="1"/>
    <col min="15893" max="15893" width="9.109375" style="347" customWidth="1"/>
    <col min="15894" max="15895" width="11.33203125" style="347" bestFit="1" customWidth="1"/>
    <col min="15896" max="15897" width="12" style="347" bestFit="1" customWidth="1"/>
    <col min="15898" max="15898" width="10.88671875" style="347" customWidth="1"/>
    <col min="15899" max="15899" width="8.88671875" style="347" customWidth="1"/>
    <col min="15900" max="15900" width="5.33203125" style="347" customWidth="1"/>
    <col min="15901" max="15901" width="8.88671875" style="347" customWidth="1"/>
    <col min="15902" max="15902" width="6.5546875" style="347" customWidth="1"/>
    <col min="15903" max="15903" width="8" style="347" customWidth="1"/>
    <col min="15904" max="15904" width="10.109375" style="347" customWidth="1"/>
    <col min="15905" max="15905" width="10.88671875" style="347" customWidth="1"/>
    <col min="15906" max="16128" width="9.109375" style="347"/>
    <col min="16129" max="16129" width="5.44140625" style="347" customWidth="1"/>
    <col min="16130" max="16130" width="19.33203125" style="347" customWidth="1"/>
    <col min="16131" max="16131" width="61.6640625" style="347" bestFit="1" customWidth="1"/>
    <col min="16132" max="16132" width="5.88671875" style="347" customWidth="1"/>
    <col min="16133" max="16133" width="5.5546875" style="347" customWidth="1"/>
    <col min="16134" max="16134" width="5.44140625" style="347" customWidth="1"/>
    <col min="16135" max="16135" width="8.109375" style="347" customWidth="1"/>
    <col min="16136" max="16136" width="6.6640625" style="347" customWidth="1"/>
    <col min="16137" max="16137" width="6.5546875" style="347" customWidth="1"/>
    <col min="16138" max="16139" width="11.33203125" style="347" bestFit="1" customWidth="1"/>
    <col min="16140" max="16140" width="7.33203125" style="347" customWidth="1"/>
    <col min="16141" max="16141" width="8.5546875" style="347" customWidth="1"/>
    <col min="16142" max="16142" width="7" style="347" customWidth="1"/>
    <col min="16143" max="16143" width="8.6640625" style="347" customWidth="1"/>
    <col min="16144" max="16147" width="6.6640625" style="347" customWidth="1"/>
    <col min="16148" max="16148" width="10.6640625" style="347" customWidth="1"/>
    <col min="16149" max="16149" width="9.109375" style="347" customWidth="1"/>
    <col min="16150" max="16151" width="11.33203125" style="347" bestFit="1" customWidth="1"/>
    <col min="16152" max="16153" width="12" style="347" bestFit="1" customWidth="1"/>
    <col min="16154" max="16154" width="10.88671875" style="347" customWidth="1"/>
    <col min="16155" max="16155" width="8.88671875" style="347" customWidth="1"/>
    <col min="16156" max="16156" width="5.33203125" style="347" customWidth="1"/>
    <col min="16157" max="16157" width="8.88671875" style="347" customWidth="1"/>
    <col min="16158" max="16158" width="6.5546875" style="347" customWidth="1"/>
    <col min="16159" max="16159" width="8" style="347" customWidth="1"/>
    <col min="16160" max="16160" width="10.109375" style="347" customWidth="1"/>
    <col min="16161" max="16161" width="10.88671875" style="347" customWidth="1"/>
    <col min="16162" max="16384" width="9.109375" style="347"/>
  </cols>
  <sheetData>
    <row r="1" spans="1:33" s="432" customFormat="1" ht="15.75" customHeight="1">
      <c r="A1" s="544" t="s">
        <v>294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  <c r="AF1" s="544"/>
      <c r="AG1" s="544"/>
    </row>
    <row r="2" spans="1:33" s="432" customFormat="1" ht="15.75" customHeight="1">
      <c r="A2" s="461" t="s">
        <v>313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2"/>
      <c r="Y2" s="462"/>
      <c r="Z2" s="461"/>
      <c r="AA2" s="461"/>
      <c r="AB2" s="461"/>
      <c r="AC2" s="461"/>
      <c r="AD2" s="461"/>
      <c r="AE2" s="461"/>
      <c r="AF2" s="461"/>
      <c r="AG2" s="461"/>
    </row>
    <row r="3" spans="1:33" s="349" customFormat="1" ht="17.25" customHeight="1">
      <c r="A3" s="564" t="s">
        <v>68</v>
      </c>
      <c r="B3" s="566" t="s">
        <v>175</v>
      </c>
      <c r="C3" s="348"/>
      <c r="D3" s="542" t="s">
        <v>1</v>
      </c>
      <c r="E3" s="543" t="s">
        <v>2</v>
      </c>
      <c r="F3" s="543" t="s">
        <v>70</v>
      </c>
      <c r="G3" s="543" t="s">
        <v>3</v>
      </c>
      <c r="H3" s="527" t="s">
        <v>176</v>
      </c>
      <c r="I3" s="528"/>
      <c r="J3" s="528"/>
      <c r="K3" s="529"/>
      <c r="L3" s="527" t="s">
        <v>177</v>
      </c>
      <c r="M3" s="528"/>
      <c r="N3" s="528"/>
      <c r="O3" s="529"/>
      <c r="P3" s="527" t="s">
        <v>178</v>
      </c>
      <c r="Q3" s="528"/>
      <c r="R3" s="528"/>
      <c r="S3" s="529"/>
      <c r="T3" s="533" t="s">
        <v>4</v>
      </c>
      <c r="U3" s="534"/>
      <c r="V3" s="534"/>
      <c r="W3" s="534"/>
      <c r="X3" s="534"/>
      <c r="Y3" s="535"/>
      <c r="Z3" s="539" t="s">
        <v>5</v>
      </c>
      <c r="AA3" s="539" t="s">
        <v>6</v>
      </c>
      <c r="AB3" s="520" t="s">
        <v>72</v>
      </c>
      <c r="AC3" s="521"/>
      <c r="AD3" s="520" t="s">
        <v>73</v>
      </c>
      <c r="AE3" s="521"/>
      <c r="AF3" s="524" t="s">
        <v>7</v>
      </c>
      <c r="AG3" s="545" t="s">
        <v>8</v>
      </c>
    </row>
    <row r="4" spans="1:33" s="349" customFormat="1" ht="18.75" customHeight="1">
      <c r="A4" s="565"/>
      <c r="B4" s="566"/>
      <c r="C4" s="293"/>
      <c r="D4" s="542"/>
      <c r="E4" s="543"/>
      <c r="F4" s="543"/>
      <c r="G4" s="543"/>
      <c r="H4" s="530"/>
      <c r="I4" s="531"/>
      <c r="J4" s="531"/>
      <c r="K4" s="532"/>
      <c r="L4" s="530"/>
      <c r="M4" s="531"/>
      <c r="N4" s="531"/>
      <c r="O4" s="532"/>
      <c r="P4" s="530"/>
      <c r="Q4" s="531"/>
      <c r="R4" s="531"/>
      <c r="S4" s="532"/>
      <c r="T4" s="536"/>
      <c r="U4" s="537"/>
      <c r="V4" s="537"/>
      <c r="W4" s="537"/>
      <c r="X4" s="537"/>
      <c r="Y4" s="538"/>
      <c r="Z4" s="540"/>
      <c r="AA4" s="540"/>
      <c r="AB4" s="522"/>
      <c r="AC4" s="523"/>
      <c r="AD4" s="522"/>
      <c r="AE4" s="523"/>
      <c r="AF4" s="525"/>
      <c r="AG4" s="546"/>
    </row>
    <row r="5" spans="1:33" s="349" customFormat="1" ht="30" customHeight="1">
      <c r="A5" s="565"/>
      <c r="B5" s="566"/>
      <c r="C5" s="293"/>
      <c r="D5" s="542"/>
      <c r="E5" s="543"/>
      <c r="F5" s="543"/>
      <c r="G5" s="543"/>
      <c r="H5" s="548" t="s">
        <v>74</v>
      </c>
      <c r="I5" s="549"/>
      <c r="J5" s="549"/>
      <c r="K5" s="550"/>
      <c r="L5" s="548" t="s">
        <v>74</v>
      </c>
      <c r="M5" s="549"/>
      <c r="N5" s="549"/>
      <c r="O5" s="550"/>
      <c r="P5" s="548" t="s">
        <v>74</v>
      </c>
      <c r="Q5" s="549"/>
      <c r="R5" s="549"/>
      <c r="S5" s="550"/>
      <c r="T5" s="548" t="s">
        <v>74</v>
      </c>
      <c r="U5" s="549"/>
      <c r="V5" s="549"/>
      <c r="W5" s="550"/>
      <c r="X5" s="350"/>
      <c r="Y5" s="351"/>
      <c r="Z5" s="540"/>
      <c r="AA5" s="540"/>
      <c r="AB5" s="545" t="s">
        <v>11</v>
      </c>
      <c r="AC5" s="554" t="s">
        <v>12</v>
      </c>
      <c r="AD5" s="557" t="s">
        <v>75</v>
      </c>
      <c r="AE5" s="560" t="s">
        <v>76</v>
      </c>
      <c r="AF5" s="525"/>
      <c r="AG5" s="546"/>
    </row>
    <row r="6" spans="1:33" s="349" customFormat="1" ht="15" customHeight="1">
      <c r="A6" s="565"/>
      <c r="B6" s="566"/>
      <c r="C6" s="293" t="s">
        <v>77</v>
      </c>
      <c r="D6" s="542"/>
      <c r="E6" s="543"/>
      <c r="F6" s="543"/>
      <c r="G6" s="543"/>
      <c r="H6" s="551"/>
      <c r="I6" s="552"/>
      <c r="J6" s="552"/>
      <c r="K6" s="553"/>
      <c r="L6" s="551"/>
      <c r="M6" s="552"/>
      <c r="N6" s="552"/>
      <c r="O6" s="553"/>
      <c r="P6" s="551"/>
      <c r="Q6" s="552"/>
      <c r="R6" s="552"/>
      <c r="S6" s="553"/>
      <c r="T6" s="551"/>
      <c r="U6" s="552"/>
      <c r="V6" s="552"/>
      <c r="W6" s="553"/>
      <c r="X6" s="352" t="s">
        <v>78</v>
      </c>
      <c r="Y6" s="353" t="s">
        <v>79</v>
      </c>
      <c r="Z6" s="540"/>
      <c r="AA6" s="540"/>
      <c r="AB6" s="546"/>
      <c r="AC6" s="555"/>
      <c r="AD6" s="558"/>
      <c r="AE6" s="546"/>
      <c r="AF6" s="525"/>
      <c r="AG6" s="546"/>
    </row>
    <row r="7" spans="1:33" s="349" customFormat="1" ht="15" customHeight="1">
      <c r="A7" s="565"/>
      <c r="B7" s="566"/>
      <c r="C7" s="293"/>
      <c r="D7" s="542"/>
      <c r="E7" s="543"/>
      <c r="F7" s="543"/>
      <c r="G7" s="543"/>
      <c r="H7" s="354"/>
      <c r="I7" s="354"/>
      <c r="J7" s="354"/>
      <c r="K7" s="561" t="s">
        <v>17</v>
      </c>
      <c r="L7" s="354"/>
      <c r="M7" s="354"/>
      <c r="N7" s="354"/>
      <c r="O7" s="561" t="s">
        <v>17</v>
      </c>
      <c r="P7" s="354"/>
      <c r="Q7" s="354"/>
      <c r="R7" s="354"/>
      <c r="S7" s="561" t="s">
        <v>17</v>
      </c>
      <c r="T7" s="355"/>
      <c r="U7" s="356"/>
      <c r="V7" s="357"/>
      <c r="W7" s="561" t="s">
        <v>17</v>
      </c>
      <c r="X7" s="352" t="s">
        <v>80</v>
      </c>
      <c r="Y7" s="353" t="s">
        <v>80</v>
      </c>
      <c r="Z7" s="540"/>
      <c r="AA7" s="540"/>
      <c r="AB7" s="546"/>
      <c r="AC7" s="555"/>
      <c r="AD7" s="558"/>
      <c r="AE7" s="546"/>
      <c r="AF7" s="525"/>
      <c r="AG7" s="546"/>
    </row>
    <row r="8" spans="1:33" s="349" customFormat="1" ht="15" customHeight="1">
      <c r="A8" s="565"/>
      <c r="B8" s="566"/>
      <c r="C8" s="293"/>
      <c r="D8" s="542"/>
      <c r="E8" s="543"/>
      <c r="F8" s="543"/>
      <c r="G8" s="543"/>
      <c r="H8" s="358" t="s">
        <v>14</v>
      </c>
      <c r="I8" s="292" t="s">
        <v>15</v>
      </c>
      <c r="J8" s="359" t="s">
        <v>16</v>
      </c>
      <c r="K8" s="562"/>
      <c r="L8" s="358" t="s">
        <v>14</v>
      </c>
      <c r="M8" s="292" t="s">
        <v>15</v>
      </c>
      <c r="N8" s="359" t="s">
        <v>16</v>
      </c>
      <c r="O8" s="562"/>
      <c r="P8" s="358" t="s">
        <v>14</v>
      </c>
      <c r="Q8" s="292" t="s">
        <v>15</v>
      </c>
      <c r="R8" s="359" t="s">
        <v>16</v>
      </c>
      <c r="S8" s="562"/>
      <c r="T8" s="358" t="s">
        <v>14</v>
      </c>
      <c r="U8" s="292" t="s">
        <v>15</v>
      </c>
      <c r="V8" s="359" t="s">
        <v>16</v>
      </c>
      <c r="W8" s="562"/>
      <c r="X8" s="352" t="s">
        <v>81</v>
      </c>
      <c r="Y8" s="353" t="s">
        <v>81</v>
      </c>
      <c r="Z8" s="540"/>
      <c r="AA8" s="540"/>
      <c r="AB8" s="546"/>
      <c r="AC8" s="555"/>
      <c r="AD8" s="558"/>
      <c r="AE8" s="546"/>
      <c r="AF8" s="525"/>
      <c r="AG8" s="546"/>
    </row>
    <row r="9" spans="1:33" s="349" customFormat="1" ht="11.25" customHeight="1">
      <c r="A9" s="565"/>
      <c r="B9" s="566"/>
      <c r="C9" s="360"/>
      <c r="D9" s="542"/>
      <c r="E9" s="543"/>
      <c r="F9" s="543"/>
      <c r="G9" s="543"/>
      <c r="H9" s="361"/>
      <c r="I9" s="361"/>
      <c r="J9" s="361"/>
      <c r="K9" s="563"/>
      <c r="L9" s="361"/>
      <c r="M9" s="361"/>
      <c r="N9" s="361"/>
      <c r="O9" s="563"/>
      <c r="P9" s="361"/>
      <c r="Q9" s="361"/>
      <c r="R9" s="361"/>
      <c r="S9" s="563"/>
      <c r="T9" s="362"/>
      <c r="U9" s="363"/>
      <c r="V9" s="364"/>
      <c r="W9" s="563"/>
      <c r="X9" s="365"/>
      <c r="Y9" s="366"/>
      <c r="Z9" s="541"/>
      <c r="AA9" s="541"/>
      <c r="AB9" s="547"/>
      <c r="AC9" s="556"/>
      <c r="AD9" s="559"/>
      <c r="AE9" s="547"/>
      <c r="AF9" s="526"/>
      <c r="AG9" s="547"/>
    </row>
    <row r="10" spans="1:33" s="349" customFormat="1" ht="15" customHeight="1">
      <c r="A10" s="367">
        <v>1</v>
      </c>
      <c r="B10" s="368">
        <v>2</v>
      </c>
      <c r="C10" s="360">
        <v>3</v>
      </c>
      <c r="D10" s="369">
        <v>4</v>
      </c>
      <c r="E10" s="370">
        <v>5</v>
      </c>
      <c r="F10" s="370">
        <v>6</v>
      </c>
      <c r="G10" s="367">
        <v>7</v>
      </c>
      <c r="H10" s="367">
        <v>8</v>
      </c>
      <c r="I10" s="367">
        <v>9</v>
      </c>
      <c r="J10" s="367">
        <v>10</v>
      </c>
      <c r="K10" s="367">
        <v>11</v>
      </c>
      <c r="L10" s="370">
        <v>12</v>
      </c>
      <c r="M10" s="367">
        <v>13</v>
      </c>
      <c r="N10" s="370">
        <v>14</v>
      </c>
      <c r="O10" s="367">
        <v>15</v>
      </c>
      <c r="P10" s="370">
        <v>16</v>
      </c>
      <c r="Q10" s="367">
        <v>17</v>
      </c>
      <c r="R10" s="370">
        <v>18</v>
      </c>
      <c r="S10" s="367">
        <v>19</v>
      </c>
      <c r="T10" s="370">
        <v>20</v>
      </c>
      <c r="U10" s="367">
        <v>21</v>
      </c>
      <c r="V10" s="370">
        <v>22</v>
      </c>
      <c r="W10" s="367">
        <v>23</v>
      </c>
      <c r="X10" s="519">
        <v>24</v>
      </c>
      <c r="Y10" s="519">
        <v>25</v>
      </c>
      <c r="Z10" s="370">
        <v>26</v>
      </c>
      <c r="AA10" s="367">
        <v>27</v>
      </c>
      <c r="AB10" s="370">
        <v>28</v>
      </c>
      <c r="AC10" s="367">
        <v>29</v>
      </c>
      <c r="AD10" s="370">
        <v>30</v>
      </c>
      <c r="AE10" s="367">
        <v>31</v>
      </c>
      <c r="AF10" s="371">
        <v>32</v>
      </c>
      <c r="AG10" s="370">
        <v>33</v>
      </c>
    </row>
    <row r="11" spans="1:33" s="349" customFormat="1" ht="15" customHeight="1">
      <c r="A11" s="367"/>
      <c r="B11" s="368"/>
      <c r="C11" s="372" t="s">
        <v>19</v>
      </c>
      <c r="D11" s="369"/>
      <c r="E11" s="370"/>
      <c r="F11" s="370"/>
      <c r="G11" s="367"/>
      <c r="H11" s="367"/>
      <c r="I11" s="367"/>
      <c r="J11" s="367"/>
      <c r="K11" s="367"/>
      <c r="L11" s="371"/>
      <c r="M11" s="467"/>
      <c r="N11" s="371"/>
      <c r="O11" s="467"/>
      <c r="P11" s="370"/>
      <c r="Q11" s="367"/>
      <c r="R11" s="370"/>
      <c r="S11" s="367"/>
      <c r="T11" s="370"/>
      <c r="U11" s="367"/>
      <c r="V11" s="370"/>
      <c r="W11" s="367"/>
      <c r="X11" s="374"/>
      <c r="Y11" s="374"/>
      <c r="Z11" s="370"/>
      <c r="AA11" s="367"/>
      <c r="AB11" s="370"/>
      <c r="AC11" s="367"/>
      <c r="AD11" s="370"/>
      <c r="AE11" s="367"/>
      <c r="AF11" s="371"/>
      <c r="AG11" s="370"/>
    </row>
    <row r="12" spans="1:33" s="286" customFormat="1" ht="18" customHeight="1">
      <c r="A12" s="367"/>
      <c r="B12" s="368"/>
      <c r="C12" s="518" t="s">
        <v>82</v>
      </c>
      <c r="D12" s="369"/>
      <c r="E12" s="370"/>
      <c r="F12" s="370"/>
      <c r="G12" s="367"/>
      <c r="H12" s="367"/>
      <c r="I12" s="367"/>
      <c r="J12" s="367"/>
      <c r="K12" s="367"/>
      <c r="L12" s="371"/>
      <c r="M12" s="467"/>
      <c r="N12" s="371"/>
      <c r="O12" s="467"/>
      <c r="P12" s="370"/>
      <c r="Q12" s="367"/>
      <c r="R12" s="370"/>
      <c r="S12" s="367"/>
      <c r="T12" s="370"/>
      <c r="U12" s="367"/>
      <c r="V12" s="370"/>
      <c r="W12" s="367"/>
      <c r="X12" s="373"/>
      <c r="Y12" s="374"/>
      <c r="Z12" s="370"/>
      <c r="AA12" s="367"/>
      <c r="AB12" s="370"/>
      <c r="AC12" s="367"/>
      <c r="AD12" s="370"/>
      <c r="AE12" s="367"/>
      <c r="AF12" s="371"/>
      <c r="AG12" s="370"/>
    </row>
    <row r="13" spans="1:33" s="286" customFormat="1" ht="18" customHeight="1">
      <c r="A13" s="367"/>
      <c r="B13" s="368"/>
      <c r="C13" s="518" t="s">
        <v>179</v>
      </c>
      <c r="D13" s="369"/>
      <c r="E13" s="370"/>
      <c r="F13" s="370"/>
      <c r="G13" s="367"/>
      <c r="H13" s="367"/>
      <c r="I13" s="367"/>
      <c r="J13" s="367"/>
      <c r="K13" s="367"/>
      <c r="L13" s="371"/>
      <c r="M13" s="467"/>
      <c r="N13" s="371"/>
      <c r="O13" s="467"/>
      <c r="P13" s="370"/>
      <c r="Q13" s="367"/>
      <c r="R13" s="370"/>
      <c r="S13" s="367"/>
      <c r="T13" s="370"/>
      <c r="U13" s="367"/>
      <c r="V13" s="370"/>
      <c r="W13" s="367"/>
      <c r="X13" s="373"/>
      <c r="Y13" s="374"/>
      <c r="Z13" s="370"/>
      <c r="AA13" s="367"/>
      <c r="AB13" s="370"/>
      <c r="AC13" s="367"/>
      <c r="AD13" s="370"/>
      <c r="AE13" s="367"/>
      <c r="AF13" s="371"/>
      <c r="AG13" s="370"/>
    </row>
    <row r="14" spans="1:33" s="286" customFormat="1" ht="18" customHeight="1">
      <c r="A14" s="367"/>
      <c r="B14" s="368"/>
      <c r="C14" s="375" t="s">
        <v>180</v>
      </c>
      <c r="D14" s="376"/>
      <c r="E14" s="376"/>
      <c r="F14" s="370"/>
      <c r="G14" s="367"/>
      <c r="H14" s="367"/>
      <c r="I14" s="367"/>
      <c r="J14" s="367"/>
      <c r="K14" s="367"/>
      <c r="L14" s="371"/>
      <c r="M14" s="467"/>
      <c r="N14" s="371"/>
      <c r="O14" s="467"/>
      <c r="P14" s="370"/>
      <c r="Q14" s="367"/>
      <c r="R14" s="370"/>
      <c r="S14" s="367"/>
      <c r="T14" s="370"/>
      <c r="U14" s="367"/>
      <c r="V14" s="370"/>
      <c r="W14" s="367"/>
      <c r="X14" s="373"/>
      <c r="Y14" s="374"/>
      <c r="Z14" s="370"/>
      <c r="AA14" s="367"/>
      <c r="AB14" s="370"/>
      <c r="AC14" s="367"/>
      <c r="AD14" s="370"/>
      <c r="AE14" s="367"/>
      <c r="AF14" s="371"/>
      <c r="AG14" s="370"/>
    </row>
    <row r="15" spans="1:33" s="107" customFormat="1" ht="18.75" customHeight="1">
      <c r="A15" s="377">
        <v>1</v>
      </c>
      <c r="B15" s="378" t="s">
        <v>181</v>
      </c>
      <c r="C15" s="379" t="s">
        <v>26</v>
      </c>
      <c r="D15" s="380" t="s">
        <v>21</v>
      </c>
      <c r="E15" s="381" t="s">
        <v>24</v>
      </c>
      <c r="F15" s="381">
        <v>85</v>
      </c>
      <c r="G15" s="381">
        <v>10</v>
      </c>
      <c r="H15" s="382"/>
      <c r="I15" s="382"/>
      <c r="J15" s="383">
        <v>2153</v>
      </c>
      <c r="K15" s="383">
        <f>H15+I15+J15</f>
        <v>2153</v>
      </c>
      <c r="L15" s="384"/>
      <c r="M15" s="382"/>
      <c r="N15" s="384"/>
      <c r="O15" s="382"/>
      <c r="P15" s="384"/>
      <c r="Q15" s="382"/>
      <c r="R15" s="384"/>
      <c r="S15" s="382"/>
      <c r="T15" s="385">
        <f>H15+L15+P15</f>
        <v>0</v>
      </c>
      <c r="U15" s="385">
        <f>I15+M15+Q15</f>
        <v>0</v>
      </c>
      <c r="V15" s="386">
        <f>J15+N15+R15</f>
        <v>2153</v>
      </c>
      <c r="W15" s="386">
        <f>T15+U15+V15</f>
        <v>2153</v>
      </c>
      <c r="X15" s="392">
        <f>((W15/AE15)*AD15)/1000</f>
        <v>6.3692916666666669E-2</v>
      </c>
      <c r="Y15" s="392">
        <f>W15*AF15/1000</f>
        <v>4.5213000000000003E-2</v>
      </c>
      <c r="Z15" s="388" t="s">
        <v>25</v>
      </c>
      <c r="AA15" s="389"/>
      <c r="AB15" s="388"/>
      <c r="AC15" s="389"/>
      <c r="AD15" s="390">
        <v>35.5</v>
      </c>
      <c r="AE15" s="391">
        <v>1200</v>
      </c>
      <c r="AF15" s="392">
        <v>2.1000000000000001E-2</v>
      </c>
      <c r="AG15" s="381"/>
    </row>
    <row r="16" spans="1:33" s="107" customFormat="1" ht="18.75" customHeight="1">
      <c r="A16" s="381"/>
      <c r="B16" s="393"/>
      <c r="C16" s="394" t="s">
        <v>86</v>
      </c>
      <c r="D16" s="395"/>
      <c r="E16" s="395"/>
      <c r="F16" s="395"/>
      <c r="G16" s="395"/>
      <c r="H16" s="384"/>
      <c r="I16" s="384"/>
      <c r="J16" s="384">
        <f>SUM(J15:J15)</f>
        <v>2153</v>
      </c>
      <c r="K16" s="384">
        <f>SUM(K15:K15)</f>
        <v>2153</v>
      </c>
      <c r="L16" s="384"/>
      <c r="M16" s="384"/>
      <c r="N16" s="384"/>
      <c r="O16" s="384"/>
      <c r="P16" s="384"/>
      <c r="Q16" s="384"/>
      <c r="R16" s="384"/>
      <c r="S16" s="384"/>
      <c r="T16" s="384">
        <f>SUM(T15)</f>
        <v>0</v>
      </c>
      <c r="U16" s="384">
        <f>SUM(U15)</f>
        <v>0</v>
      </c>
      <c r="V16" s="384">
        <f>SUM(V15:V15)</f>
        <v>2153</v>
      </c>
      <c r="W16" s="384">
        <f>SUM(W15:W15)</f>
        <v>2153</v>
      </c>
      <c r="X16" s="398">
        <f>SUM(X15:X15)</f>
        <v>6.3692916666666669E-2</v>
      </c>
      <c r="Y16" s="398">
        <f>SUM(Y15:Y15)</f>
        <v>4.5213000000000003E-2</v>
      </c>
      <c r="Z16" s="388"/>
      <c r="AA16" s="388"/>
      <c r="AB16" s="388"/>
      <c r="AC16" s="388"/>
      <c r="AD16" s="397"/>
      <c r="AE16" s="397"/>
      <c r="AF16" s="398"/>
      <c r="AG16" s="381"/>
    </row>
    <row r="17" spans="1:33" s="107" customFormat="1" ht="18.75" customHeight="1">
      <c r="A17" s="377">
        <v>1</v>
      </c>
      <c r="B17" s="378" t="s">
        <v>182</v>
      </c>
      <c r="C17" s="379" t="s">
        <v>27</v>
      </c>
      <c r="D17" s="380" t="s">
        <v>21</v>
      </c>
      <c r="E17" s="381" t="s">
        <v>24</v>
      </c>
      <c r="F17" s="381">
        <v>90</v>
      </c>
      <c r="G17" s="381">
        <v>10</v>
      </c>
      <c r="H17" s="382"/>
      <c r="I17" s="382"/>
      <c r="J17" s="383">
        <v>9</v>
      </c>
      <c r="K17" s="383">
        <f>H17+I17+J17</f>
        <v>9</v>
      </c>
      <c r="L17" s="384"/>
      <c r="M17" s="382"/>
      <c r="N17" s="384"/>
      <c r="O17" s="382"/>
      <c r="P17" s="384"/>
      <c r="Q17" s="382"/>
      <c r="R17" s="384"/>
      <c r="S17" s="382"/>
      <c r="T17" s="385">
        <f t="shared" ref="T17:V18" si="0">H17+L17+P17</f>
        <v>0</v>
      </c>
      <c r="U17" s="385">
        <f t="shared" si="0"/>
        <v>0</v>
      </c>
      <c r="V17" s="386">
        <f t="shared" si="0"/>
        <v>9</v>
      </c>
      <c r="W17" s="386">
        <f>T17+U17+V17</f>
        <v>9</v>
      </c>
      <c r="X17" s="387">
        <f>W17/AE17*AD17/1000</f>
        <v>2.556818181818182E-4</v>
      </c>
      <c r="Y17" s="387">
        <f>W17*AF17/1000</f>
        <v>1.962E-4</v>
      </c>
      <c r="Z17" s="388" t="s">
        <v>22</v>
      </c>
      <c r="AA17" s="389"/>
      <c r="AB17" s="388"/>
      <c r="AC17" s="389"/>
      <c r="AD17" s="390">
        <v>25</v>
      </c>
      <c r="AE17" s="391">
        <v>880</v>
      </c>
      <c r="AF17" s="392">
        <v>2.18E-2</v>
      </c>
      <c r="AG17" s="381"/>
    </row>
    <row r="18" spans="1:33" s="107" customFormat="1" ht="18.75" customHeight="1">
      <c r="A18" s="377">
        <v>2</v>
      </c>
      <c r="B18" s="378" t="s">
        <v>182</v>
      </c>
      <c r="C18" s="379" t="s">
        <v>27</v>
      </c>
      <c r="D18" s="380" t="s">
        <v>21</v>
      </c>
      <c r="E18" s="381">
        <v>17</v>
      </c>
      <c r="F18" s="381">
        <v>68</v>
      </c>
      <c r="G18" s="381">
        <v>10</v>
      </c>
      <c r="H18" s="382"/>
      <c r="I18" s="382"/>
      <c r="J18" s="383">
        <v>11976</v>
      </c>
      <c r="K18" s="383">
        <f>H18+I18+J18</f>
        <v>11976</v>
      </c>
      <c r="L18" s="384"/>
      <c r="M18" s="382"/>
      <c r="N18" s="384"/>
      <c r="O18" s="382"/>
      <c r="P18" s="384"/>
      <c r="Q18" s="382"/>
      <c r="R18" s="384"/>
      <c r="S18" s="382"/>
      <c r="T18" s="385">
        <f t="shared" si="0"/>
        <v>0</v>
      </c>
      <c r="U18" s="385">
        <f t="shared" si="0"/>
        <v>0</v>
      </c>
      <c r="V18" s="386">
        <f t="shared" si="0"/>
        <v>11976</v>
      </c>
      <c r="W18" s="386">
        <f>T18+U18+V18</f>
        <v>11976</v>
      </c>
      <c r="X18" s="392">
        <f>W18/AE18*AD18/1000</f>
        <v>0.34022727272727277</v>
      </c>
      <c r="Y18" s="392">
        <f>W18*AF18/1000</f>
        <v>0.2610768</v>
      </c>
      <c r="Z18" s="388" t="s">
        <v>22</v>
      </c>
      <c r="AA18" s="389"/>
      <c r="AB18" s="388"/>
      <c r="AC18" s="389"/>
      <c r="AD18" s="390">
        <v>25</v>
      </c>
      <c r="AE18" s="391">
        <v>880</v>
      </c>
      <c r="AF18" s="392">
        <v>2.18E-2</v>
      </c>
      <c r="AG18" s="381"/>
    </row>
    <row r="19" spans="1:33" s="107" customFormat="1" ht="18.75" customHeight="1">
      <c r="A19" s="381"/>
      <c r="B19" s="393"/>
      <c r="C19" s="394" t="s">
        <v>86</v>
      </c>
      <c r="D19" s="395"/>
      <c r="E19" s="395"/>
      <c r="F19" s="395"/>
      <c r="G19" s="395"/>
      <c r="H19" s="384"/>
      <c r="I19" s="384"/>
      <c r="J19" s="384">
        <f>SUM(J17:J18)</f>
        <v>11985</v>
      </c>
      <c r="K19" s="384">
        <f>SUM(K17:K18)</f>
        <v>11985</v>
      </c>
      <c r="L19" s="384"/>
      <c r="M19" s="384"/>
      <c r="N19" s="384"/>
      <c r="O19" s="384"/>
      <c r="P19" s="384"/>
      <c r="Q19" s="384"/>
      <c r="R19" s="384"/>
      <c r="S19" s="384"/>
      <c r="T19" s="384">
        <f>SUM(T17)</f>
        <v>0</v>
      </c>
      <c r="U19" s="384">
        <f>SUM(U17)</f>
        <v>0</v>
      </c>
      <c r="V19" s="384">
        <f>SUM(V17:V18)</f>
        <v>11985</v>
      </c>
      <c r="W19" s="384">
        <f>SUM(W17:W18)</f>
        <v>11985</v>
      </c>
      <c r="X19" s="398">
        <f>SUM(X17:X18)</f>
        <v>0.34048295454545457</v>
      </c>
      <c r="Y19" s="398">
        <f>SUM(Y17:Y18)</f>
        <v>0.26127299999999998</v>
      </c>
      <c r="Z19" s="388"/>
      <c r="AA19" s="388"/>
      <c r="AB19" s="388"/>
      <c r="AC19" s="388"/>
      <c r="AD19" s="397"/>
      <c r="AE19" s="397"/>
      <c r="AF19" s="398"/>
      <c r="AG19" s="381"/>
    </row>
    <row r="20" spans="1:33" s="107" customFormat="1" ht="18.75" customHeight="1">
      <c r="A20" s="377">
        <v>1</v>
      </c>
      <c r="B20" s="378" t="s">
        <v>183</v>
      </c>
      <c r="C20" s="379" t="s">
        <v>40</v>
      </c>
      <c r="D20" s="380" t="s">
        <v>21</v>
      </c>
      <c r="E20" s="381">
        <v>48</v>
      </c>
      <c r="F20" s="381">
        <v>65</v>
      </c>
      <c r="G20" s="381">
        <v>10</v>
      </c>
      <c r="H20" s="382"/>
      <c r="I20" s="382"/>
      <c r="J20" s="383">
        <v>22440</v>
      </c>
      <c r="K20" s="383">
        <f t="shared" ref="K20:K36" si="1">H20+I20+J20</f>
        <v>22440</v>
      </c>
      <c r="L20" s="384"/>
      <c r="M20" s="382"/>
      <c r="N20" s="384"/>
      <c r="O20" s="382"/>
      <c r="P20" s="384"/>
      <c r="Q20" s="382"/>
      <c r="R20" s="384"/>
      <c r="S20" s="382"/>
      <c r="T20" s="385">
        <f t="shared" ref="T20:T36" si="2">H20+L20+P20</f>
        <v>0</v>
      </c>
      <c r="U20" s="385">
        <f t="shared" ref="U20:U36" si="3">I20+M20+Q20</f>
        <v>0</v>
      </c>
      <c r="V20" s="386">
        <f t="shared" ref="V20:V36" si="4">J20+N20+R20</f>
        <v>22440</v>
      </c>
      <c r="W20" s="386">
        <f t="shared" ref="W20:W36" si="5">T20+U20+V20</f>
        <v>22440</v>
      </c>
      <c r="X20" s="392">
        <f t="shared" ref="X20:X36" si="6">W20/AE20*AD20/1000</f>
        <v>0.48085714285714282</v>
      </c>
      <c r="Y20" s="392">
        <f t="shared" ref="Y20:Y36" si="7">W20*AF20/1000</f>
        <v>0.36352799999999996</v>
      </c>
      <c r="Z20" s="388" t="s">
        <v>22</v>
      </c>
      <c r="AA20" s="389"/>
      <c r="AB20" s="388"/>
      <c r="AC20" s="389"/>
      <c r="AD20" s="390">
        <v>30</v>
      </c>
      <c r="AE20" s="391">
        <v>1400</v>
      </c>
      <c r="AF20" s="392">
        <v>1.6199999999999999E-2</v>
      </c>
      <c r="AG20" s="381"/>
    </row>
    <row r="21" spans="1:33" s="107" customFormat="1" ht="18.75" customHeight="1">
      <c r="A21" s="377">
        <v>2</v>
      </c>
      <c r="B21" s="378" t="s">
        <v>183</v>
      </c>
      <c r="C21" s="379" t="s">
        <v>40</v>
      </c>
      <c r="D21" s="380" t="s">
        <v>21</v>
      </c>
      <c r="E21" s="381" t="s">
        <v>184</v>
      </c>
      <c r="F21" s="381">
        <v>77</v>
      </c>
      <c r="G21" s="381">
        <v>10</v>
      </c>
      <c r="H21" s="382"/>
      <c r="I21" s="382"/>
      <c r="J21" s="383">
        <v>700</v>
      </c>
      <c r="K21" s="383">
        <f t="shared" si="1"/>
        <v>700</v>
      </c>
      <c r="L21" s="384"/>
      <c r="M21" s="382"/>
      <c r="N21" s="384"/>
      <c r="O21" s="382"/>
      <c r="P21" s="384"/>
      <c r="Q21" s="382"/>
      <c r="R21" s="384"/>
      <c r="S21" s="382"/>
      <c r="T21" s="385">
        <f t="shared" si="2"/>
        <v>0</v>
      </c>
      <c r="U21" s="385">
        <f t="shared" si="3"/>
        <v>0</v>
      </c>
      <c r="V21" s="386">
        <f t="shared" si="4"/>
        <v>700</v>
      </c>
      <c r="W21" s="386">
        <f t="shared" si="5"/>
        <v>700</v>
      </c>
      <c r="X21" s="392">
        <f t="shared" si="6"/>
        <v>1.4999999999999999E-2</v>
      </c>
      <c r="Y21" s="392">
        <f t="shared" si="7"/>
        <v>1.1339999999999999E-2</v>
      </c>
      <c r="Z21" s="388" t="s">
        <v>22</v>
      </c>
      <c r="AA21" s="389"/>
      <c r="AB21" s="388"/>
      <c r="AC21" s="389"/>
      <c r="AD21" s="390">
        <v>30</v>
      </c>
      <c r="AE21" s="391">
        <v>1400</v>
      </c>
      <c r="AF21" s="392">
        <v>1.6199999999999999E-2</v>
      </c>
      <c r="AG21" s="381"/>
    </row>
    <row r="22" spans="1:33" s="107" customFormat="1" ht="18.75" customHeight="1">
      <c r="A22" s="377">
        <v>3</v>
      </c>
      <c r="B22" s="378" t="s">
        <v>183</v>
      </c>
      <c r="C22" s="379" t="s">
        <v>40</v>
      </c>
      <c r="D22" s="380" t="s">
        <v>21</v>
      </c>
      <c r="E22" s="381" t="s">
        <v>185</v>
      </c>
      <c r="F22" s="381">
        <v>82</v>
      </c>
      <c r="G22" s="381">
        <v>10</v>
      </c>
      <c r="H22" s="382"/>
      <c r="I22" s="382"/>
      <c r="J22" s="383">
        <v>277413</v>
      </c>
      <c r="K22" s="383">
        <f t="shared" si="1"/>
        <v>277413</v>
      </c>
      <c r="L22" s="384"/>
      <c r="M22" s="382"/>
      <c r="N22" s="384"/>
      <c r="O22" s="382"/>
      <c r="P22" s="384"/>
      <c r="Q22" s="382"/>
      <c r="R22" s="384"/>
      <c r="S22" s="382"/>
      <c r="T22" s="385">
        <f t="shared" si="2"/>
        <v>0</v>
      </c>
      <c r="U22" s="385">
        <f t="shared" si="3"/>
        <v>0</v>
      </c>
      <c r="V22" s="386">
        <f t="shared" si="4"/>
        <v>277413</v>
      </c>
      <c r="W22" s="386">
        <f t="shared" si="5"/>
        <v>277413</v>
      </c>
      <c r="X22" s="392">
        <f t="shared" si="6"/>
        <v>5.9445642857142857</v>
      </c>
      <c r="Y22" s="392">
        <f t="shared" si="7"/>
        <v>4.4940905999999998</v>
      </c>
      <c r="Z22" s="388" t="s">
        <v>22</v>
      </c>
      <c r="AA22" s="389"/>
      <c r="AB22" s="388"/>
      <c r="AC22" s="389"/>
      <c r="AD22" s="390">
        <v>30</v>
      </c>
      <c r="AE22" s="391">
        <v>1400</v>
      </c>
      <c r="AF22" s="392">
        <v>1.6199999999999999E-2</v>
      </c>
      <c r="AG22" s="381"/>
    </row>
    <row r="23" spans="1:33" s="107" customFormat="1" ht="18.75" customHeight="1">
      <c r="A23" s="377">
        <v>4</v>
      </c>
      <c r="B23" s="378" t="s">
        <v>183</v>
      </c>
      <c r="C23" s="379" t="s">
        <v>40</v>
      </c>
      <c r="D23" s="380" t="s">
        <v>21</v>
      </c>
      <c r="E23" s="381" t="s">
        <v>186</v>
      </c>
      <c r="F23" s="381">
        <v>83</v>
      </c>
      <c r="G23" s="381">
        <v>10</v>
      </c>
      <c r="H23" s="382"/>
      <c r="I23" s="382"/>
      <c r="J23" s="383">
        <v>48300</v>
      </c>
      <c r="K23" s="383">
        <f t="shared" si="1"/>
        <v>48300</v>
      </c>
      <c r="L23" s="384"/>
      <c r="M23" s="382"/>
      <c r="N23" s="384"/>
      <c r="O23" s="382"/>
      <c r="P23" s="384"/>
      <c r="Q23" s="382"/>
      <c r="R23" s="384"/>
      <c r="S23" s="382"/>
      <c r="T23" s="385">
        <f t="shared" si="2"/>
        <v>0</v>
      </c>
      <c r="U23" s="385">
        <f t="shared" si="3"/>
        <v>0</v>
      </c>
      <c r="V23" s="386">
        <f t="shared" si="4"/>
        <v>48300</v>
      </c>
      <c r="W23" s="386">
        <f t="shared" si="5"/>
        <v>48300</v>
      </c>
      <c r="X23" s="392">
        <f t="shared" si="6"/>
        <v>1.0349999999999999</v>
      </c>
      <c r="Y23" s="392">
        <f t="shared" si="7"/>
        <v>0.78245999999999993</v>
      </c>
      <c r="Z23" s="388" t="s">
        <v>22</v>
      </c>
      <c r="AA23" s="389"/>
      <c r="AB23" s="388"/>
      <c r="AC23" s="389"/>
      <c r="AD23" s="390">
        <v>30</v>
      </c>
      <c r="AE23" s="391">
        <v>1400</v>
      </c>
      <c r="AF23" s="392">
        <v>1.6199999999999999E-2</v>
      </c>
      <c r="AG23" s="381"/>
    </row>
    <row r="24" spans="1:33" s="107" customFormat="1" ht="18.75" customHeight="1">
      <c r="A24" s="377">
        <v>5</v>
      </c>
      <c r="B24" s="378" t="s">
        <v>183</v>
      </c>
      <c r="C24" s="379" t="s">
        <v>40</v>
      </c>
      <c r="D24" s="380" t="s">
        <v>21</v>
      </c>
      <c r="E24" s="381" t="s">
        <v>187</v>
      </c>
      <c r="F24" s="381">
        <v>83</v>
      </c>
      <c r="G24" s="381">
        <v>10</v>
      </c>
      <c r="H24" s="382"/>
      <c r="I24" s="382"/>
      <c r="J24" s="383">
        <v>62300</v>
      </c>
      <c r="K24" s="383">
        <f t="shared" si="1"/>
        <v>62300</v>
      </c>
      <c r="L24" s="384"/>
      <c r="M24" s="382"/>
      <c r="N24" s="384"/>
      <c r="O24" s="382"/>
      <c r="P24" s="384"/>
      <c r="Q24" s="382"/>
      <c r="R24" s="384"/>
      <c r="S24" s="382"/>
      <c r="T24" s="385">
        <f t="shared" si="2"/>
        <v>0</v>
      </c>
      <c r="U24" s="385">
        <f t="shared" si="3"/>
        <v>0</v>
      </c>
      <c r="V24" s="386">
        <f t="shared" si="4"/>
        <v>62300</v>
      </c>
      <c r="W24" s="386">
        <f t="shared" si="5"/>
        <v>62300</v>
      </c>
      <c r="X24" s="392">
        <f t="shared" si="6"/>
        <v>1.335</v>
      </c>
      <c r="Y24" s="392">
        <f t="shared" si="7"/>
        <v>1.00926</v>
      </c>
      <c r="Z24" s="388" t="s">
        <v>22</v>
      </c>
      <c r="AA24" s="389"/>
      <c r="AB24" s="388"/>
      <c r="AC24" s="389"/>
      <c r="AD24" s="390">
        <v>30</v>
      </c>
      <c r="AE24" s="391">
        <v>1400</v>
      </c>
      <c r="AF24" s="392">
        <v>1.6199999999999999E-2</v>
      </c>
      <c r="AG24" s="381"/>
    </row>
    <row r="25" spans="1:33" s="107" customFormat="1" ht="18.75" customHeight="1">
      <c r="A25" s="377">
        <v>6</v>
      </c>
      <c r="B25" s="378" t="s">
        <v>183</v>
      </c>
      <c r="C25" s="379" t="s">
        <v>40</v>
      </c>
      <c r="D25" s="380" t="s">
        <v>21</v>
      </c>
      <c r="E25" s="381" t="s">
        <v>188</v>
      </c>
      <c r="F25" s="381">
        <v>83</v>
      </c>
      <c r="G25" s="381">
        <v>10</v>
      </c>
      <c r="H25" s="382"/>
      <c r="I25" s="382"/>
      <c r="J25" s="383">
        <v>682268</v>
      </c>
      <c r="K25" s="383">
        <f t="shared" si="1"/>
        <v>682268</v>
      </c>
      <c r="L25" s="384"/>
      <c r="M25" s="382"/>
      <c r="N25" s="384"/>
      <c r="O25" s="382"/>
      <c r="P25" s="384"/>
      <c r="Q25" s="382"/>
      <c r="R25" s="384"/>
      <c r="S25" s="382"/>
      <c r="T25" s="385">
        <f t="shared" si="2"/>
        <v>0</v>
      </c>
      <c r="U25" s="385">
        <f t="shared" si="3"/>
        <v>0</v>
      </c>
      <c r="V25" s="386">
        <f t="shared" si="4"/>
        <v>682268</v>
      </c>
      <c r="W25" s="386">
        <f t="shared" si="5"/>
        <v>682268</v>
      </c>
      <c r="X25" s="392">
        <f t="shared" si="6"/>
        <v>14.620028571428572</v>
      </c>
      <c r="Y25" s="392">
        <f t="shared" si="7"/>
        <v>11.052741599999999</v>
      </c>
      <c r="Z25" s="388" t="s">
        <v>22</v>
      </c>
      <c r="AA25" s="389"/>
      <c r="AB25" s="388"/>
      <c r="AC25" s="389"/>
      <c r="AD25" s="390">
        <v>30</v>
      </c>
      <c r="AE25" s="391">
        <v>1400</v>
      </c>
      <c r="AF25" s="392">
        <v>1.6199999999999999E-2</v>
      </c>
      <c r="AG25" s="381"/>
    </row>
    <row r="26" spans="1:33" s="107" customFormat="1" ht="18.75" customHeight="1">
      <c r="A26" s="377">
        <v>7</v>
      </c>
      <c r="B26" s="378" t="s">
        <v>183</v>
      </c>
      <c r="C26" s="379" t="s">
        <v>40</v>
      </c>
      <c r="D26" s="380" t="s">
        <v>21</v>
      </c>
      <c r="E26" s="381" t="s">
        <v>189</v>
      </c>
      <c r="F26" s="381">
        <v>83</v>
      </c>
      <c r="G26" s="381">
        <v>10</v>
      </c>
      <c r="H26" s="382"/>
      <c r="I26" s="382"/>
      <c r="J26" s="383">
        <v>410900</v>
      </c>
      <c r="K26" s="383">
        <f t="shared" si="1"/>
        <v>410900</v>
      </c>
      <c r="L26" s="384"/>
      <c r="M26" s="382"/>
      <c r="N26" s="384"/>
      <c r="O26" s="382"/>
      <c r="P26" s="384"/>
      <c r="Q26" s="382"/>
      <c r="R26" s="384"/>
      <c r="S26" s="382"/>
      <c r="T26" s="385">
        <f t="shared" si="2"/>
        <v>0</v>
      </c>
      <c r="U26" s="385">
        <f t="shared" si="3"/>
        <v>0</v>
      </c>
      <c r="V26" s="386">
        <f t="shared" si="4"/>
        <v>410900</v>
      </c>
      <c r="W26" s="386">
        <f t="shared" si="5"/>
        <v>410900</v>
      </c>
      <c r="X26" s="392">
        <f t="shared" si="6"/>
        <v>8.8049999999999997</v>
      </c>
      <c r="Y26" s="392">
        <f t="shared" si="7"/>
        <v>6.6565799999999999</v>
      </c>
      <c r="Z26" s="388" t="s">
        <v>22</v>
      </c>
      <c r="AA26" s="389"/>
      <c r="AB26" s="388"/>
      <c r="AC26" s="389"/>
      <c r="AD26" s="390">
        <v>30</v>
      </c>
      <c r="AE26" s="391">
        <v>1400</v>
      </c>
      <c r="AF26" s="392">
        <v>1.6199999999999999E-2</v>
      </c>
      <c r="AG26" s="381"/>
    </row>
    <row r="27" spans="1:33" s="107" customFormat="1" ht="18.75" customHeight="1">
      <c r="A27" s="377">
        <v>8</v>
      </c>
      <c r="B27" s="378" t="s">
        <v>183</v>
      </c>
      <c r="C27" s="379" t="s">
        <v>40</v>
      </c>
      <c r="D27" s="380" t="s">
        <v>21</v>
      </c>
      <c r="E27" s="381" t="s">
        <v>190</v>
      </c>
      <c r="F27" s="381">
        <v>83</v>
      </c>
      <c r="G27" s="381">
        <v>10</v>
      </c>
      <c r="H27" s="382"/>
      <c r="I27" s="382"/>
      <c r="J27" s="383">
        <v>43400</v>
      </c>
      <c r="K27" s="383">
        <f t="shared" si="1"/>
        <v>43400</v>
      </c>
      <c r="L27" s="384"/>
      <c r="M27" s="382"/>
      <c r="N27" s="384"/>
      <c r="O27" s="382"/>
      <c r="P27" s="384"/>
      <c r="Q27" s="382"/>
      <c r="R27" s="384"/>
      <c r="S27" s="382"/>
      <c r="T27" s="385">
        <f t="shared" si="2"/>
        <v>0</v>
      </c>
      <c r="U27" s="385">
        <f t="shared" si="3"/>
        <v>0</v>
      </c>
      <c r="V27" s="386">
        <f t="shared" si="4"/>
        <v>43400</v>
      </c>
      <c r="W27" s="386">
        <f t="shared" si="5"/>
        <v>43400</v>
      </c>
      <c r="X27" s="392">
        <f t="shared" si="6"/>
        <v>0.93</v>
      </c>
      <c r="Y27" s="392">
        <f t="shared" si="7"/>
        <v>0.70307999999999993</v>
      </c>
      <c r="Z27" s="388" t="s">
        <v>22</v>
      </c>
      <c r="AA27" s="389"/>
      <c r="AB27" s="388"/>
      <c r="AC27" s="389"/>
      <c r="AD27" s="390">
        <v>30</v>
      </c>
      <c r="AE27" s="391">
        <v>1400</v>
      </c>
      <c r="AF27" s="392">
        <v>1.6199999999999999E-2</v>
      </c>
      <c r="AG27" s="381"/>
    </row>
    <row r="28" spans="1:33" s="107" customFormat="1" ht="18.75" customHeight="1">
      <c r="A28" s="377">
        <v>9</v>
      </c>
      <c r="B28" s="378" t="s">
        <v>183</v>
      </c>
      <c r="C28" s="379" t="s">
        <v>40</v>
      </c>
      <c r="D28" s="380" t="s">
        <v>21</v>
      </c>
      <c r="E28" s="381" t="s">
        <v>191</v>
      </c>
      <c r="F28" s="381">
        <v>83</v>
      </c>
      <c r="G28" s="381">
        <v>10</v>
      </c>
      <c r="H28" s="382"/>
      <c r="I28" s="382"/>
      <c r="J28" s="383">
        <v>989100</v>
      </c>
      <c r="K28" s="383">
        <f t="shared" si="1"/>
        <v>989100</v>
      </c>
      <c r="L28" s="384"/>
      <c r="M28" s="382"/>
      <c r="N28" s="384"/>
      <c r="O28" s="382"/>
      <c r="P28" s="384"/>
      <c r="Q28" s="382"/>
      <c r="R28" s="384"/>
      <c r="S28" s="382"/>
      <c r="T28" s="385">
        <f t="shared" si="2"/>
        <v>0</v>
      </c>
      <c r="U28" s="385">
        <f t="shared" si="3"/>
        <v>0</v>
      </c>
      <c r="V28" s="386">
        <f t="shared" si="4"/>
        <v>989100</v>
      </c>
      <c r="W28" s="386">
        <f t="shared" si="5"/>
        <v>989100</v>
      </c>
      <c r="X28" s="392">
        <f t="shared" si="6"/>
        <v>21.195</v>
      </c>
      <c r="Y28" s="392">
        <f t="shared" si="7"/>
        <v>16.023419999999998</v>
      </c>
      <c r="Z28" s="388" t="s">
        <v>22</v>
      </c>
      <c r="AA28" s="389"/>
      <c r="AB28" s="388"/>
      <c r="AC28" s="389"/>
      <c r="AD28" s="390">
        <v>30</v>
      </c>
      <c r="AE28" s="391">
        <v>1400</v>
      </c>
      <c r="AF28" s="392">
        <v>1.6199999999999999E-2</v>
      </c>
      <c r="AG28" s="381"/>
    </row>
    <row r="29" spans="1:33" s="107" customFormat="1" ht="18.75" customHeight="1">
      <c r="A29" s="377">
        <v>10</v>
      </c>
      <c r="B29" s="378" t="s">
        <v>183</v>
      </c>
      <c r="C29" s="379" t="s">
        <v>40</v>
      </c>
      <c r="D29" s="380" t="s">
        <v>21</v>
      </c>
      <c r="E29" s="381" t="s">
        <v>192</v>
      </c>
      <c r="F29" s="381">
        <v>83</v>
      </c>
      <c r="G29" s="381">
        <v>10</v>
      </c>
      <c r="H29" s="382"/>
      <c r="I29" s="382"/>
      <c r="J29" s="383">
        <v>989100</v>
      </c>
      <c r="K29" s="383">
        <f t="shared" si="1"/>
        <v>989100</v>
      </c>
      <c r="L29" s="384"/>
      <c r="M29" s="382"/>
      <c r="N29" s="384"/>
      <c r="O29" s="382"/>
      <c r="P29" s="384"/>
      <c r="Q29" s="382"/>
      <c r="R29" s="384"/>
      <c r="S29" s="382"/>
      <c r="T29" s="385">
        <f t="shared" si="2"/>
        <v>0</v>
      </c>
      <c r="U29" s="385">
        <f t="shared" si="3"/>
        <v>0</v>
      </c>
      <c r="V29" s="386">
        <f t="shared" si="4"/>
        <v>989100</v>
      </c>
      <c r="W29" s="386">
        <f t="shared" si="5"/>
        <v>989100</v>
      </c>
      <c r="X29" s="392">
        <f t="shared" si="6"/>
        <v>21.195</v>
      </c>
      <c r="Y29" s="392">
        <f t="shared" si="7"/>
        <v>16.023419999999998</v>
      </c>
      <c r="Z29" s="388" t="s">
        <v>22</v>
      </c>
      <c r="AA29" s="389"/>
      <c r="AB29" s="388"/>
      <c r="AC29" s="389"/>
      <c r="AD29" s="390">
        <v>30</v>
      </c>
      <c r="AE29" s="391">
        <v>1400</v>
      </c>
      <c r="AF29" s="392">
        <v>1.6199999999999999E-2</v>
      </c>
      <c r="AG29" s="381"/>
    </row>
    <row r="30" spans="1:33" s="107" customFormat="1" ht="18.75" customHeight="1">
      <c r="A30" s="377">
        <v>11</v>
      </c>
      <c r="B30" s="378" t="s">
        <v>183</v>
      </c>
      <c r="C30" s="379" t="s">
        <v>40</v>
      </c>
      <c r="D30" s="380" t="s">
        <v>21</v>
      </c>
      <c r="E30" s="381" t="s">
        <v>193</v>
      </c>
      <c r="F30" s="381">
        <v>83</v>
      </c>
      <c r="G30" s="381">
        <v>10</v>
      </c>
      <c r="H30" s="382"/>
      <c r="I30" s="382"/>
      <c r="J30" s="383">
        <v>989100</v>
      </c>
      <c r="K30" s="383">
        <f t="shared" si="1"/>
        <v>989100</v>
      </c>
      <c r="L30" s="384"/>
      <c r="M30" s="382"/>
      <c r="N30" s="384"/>
      <c r="O30" s="382"/>
      <c r="P30" s="384"/>
      <c r="Q30" s="382"/>
      <c r="R30" s="384"/>
      <c r="S30" s="382"/>
      <c r="T30" s="385">
        <f t="shared" si="2"/>
        <v>0</v>
      </c>
      <c r="U30" s="385">
        <f t="shared" si="3"/>
        <v>0</v>
      </c>
      <c r="V30" s="386">
        <f t="shared" si="4"/>
        <v>989100</v>
      </c>
      <c r="W30" s="386">
        <f t="shared" si="5"/>
        <v>989100</v>
      </c>
      <c r="X30" s="392">
        <f t="shared" si="6"/>
        <v>21.195</v>
      </c>
      <c r="Y30" s="392">
        <f t="shared" si="7"/>
        <v>16.023419999999998</v>
      </c>
      <c r="Z30" s="388" t="s">
        <v>22</v>
      </c>
      <c r="AA30" s="389"/>
      <c r="AB30" s="388"/>
      <c r="AC30" s="389"/>
      <c r="AD30" s="390">
        <v>30</v>
      </c>
      <c r="AE30" s="391">
        <v>1400</v>
      </c>
      <c r="AF30" s="392">
        <v>1.6199999999999999E-2</v>
      </c>
      <c r="AG30" s="381"/>
    </row>
    <row r="31" spans="1:33" s="107" customFormat="1" ht="18.75" customHeight="1">
      <c r="A31" s="377">
        <v>12</v>
      </c>
      <c r="B31" s="378" t="s">
        <v>183</v>
      </c>
      <c r="C31" s="379" t="s">
        <v>40</v>
      </c>
      <c r="D31" s="380" t="s">
        <v>21</v>
      </c>
      <c r="E31" s="381" t="s">
        <v>194</v>
      </c>
      <c r="F31" s="381">
        <v>84</v>
      </c>
      <c r="G31" s="381">
        <v>10</v>
      </c>
      <c r="H31" s="382"/>
      <c r="I31" s="382"/>
      <c r="J31" s="383">
        <v>588700</v>
      </c>
      <c r="K31" s="383">
        <f t="shared" si="1"/>
        <v>588700</v>
      </c>
      <c r="L31" s="384"/>
      <c r="M31" s="382"/>
      <c r="N31" s="384"/>
      <c r="O31" s="382"/>
      <c r="P31" s="384"/>
      <c r="Q31" s="382"/>
      <c r="R31" s="384"/>
      <c r="S31" s="382"/>
      <c r="T31" s="385">
        <f t="shared" si="2"/>
        <v>0</v>
      </c>
      <c r="U31" s="385">
        <f t="shared" si="3"/>
        <v>0</v>
      </c>
      <c r="V31" s="386">
        <f t="shared" si="4"/>
        <v>588700</v>
      </c>
      <c r="W31" s="386">
        <f t="shared" si="5"/>
        <v>588700</v>
      </c>
      <c r="X31" s="392">
        <f t="shared" si="6"/>
        <v>12.615</v>
      </c>
      <c r="Y31" s="392">
        <f t="shared" si="7"/>
        <v>9.5369399999999995</v>
      </c>
      <c r="Z31" s="388" t="s">
        <v>22</v>
      </c>
      <c r="AA31" s="389"/>
      <c r="AB31" s="388"/>
      <c r="AC31" s="389"/>
      <c r="AD31" s="390">
        <v>30</v>
      </c>
      <c r="AE31" s="391">
        <v>1400</v>
      </c>
      <c r="AF31" s="392">
        <v>1.6199999999999999E-2</v>
      </c>
      <c r="AG31" s="381"/>
    </row>
    <row r="32" spans="1:33" s="107" customFormat="1" ht="18.75" customHeight="1">
      <c r="A32" s="377">
        <v>13</v>
      </c>
      <c r="B32" s="378" t="s">
        <v>183</v>
      </c>
      <c r="C32" s="379" t="s">
        <v>40</v>
      </c>
      <c r="D32" s="380" t="s">
        <v>21</v>
      </c>
      <c r="E32" s="381" t="s">
        <v>195</v>
      </c>
      <c r="F32" s="381">
        <v>84</v>
      </c>
      <c r="G32" s="381">
        <v>10</v>
      </c>
      <c r="H32" s="382"/>
      <c r="I32" s="382"/>
      <c r="J32" s="383">
        <v>67200</v>
      </c>
      <c r="K32" s="383">
        <f t="shared" si="1"/>
        <v>67200</v>
      </c>
      <c r="L32" s="384"/>
      <c r="M32" s="382"/>
      <c r="N32" s="384"/>
      <c r="O32" s="382"/>
      <c r="P32" s="384"/>
      <c r="Q32" s="382"/>
      <c r="R32" s="384"/>
      <c r="S32" s="382"/>
      <c r="T32" s="385">
        <f t="shared" si="2"/>
        <v>0</v>
      </c>
      <c r="U32" s="385">
        <f t="shared" si="3"/>
        <v>0</v>
      </c>
      <c r="V32" s="386">
        <f t="shared" si="4"/>
        <v>67200</v>
      </c>
      <c r="W32" s="386">
        <f t="shared" si="5"/>
        <v>67200</v>
      </c>
      <c r="X32" s="392">
        <f t="shared" si="6"/>
        <v>1.44</v>
      </c>
      <c r="Y32" s="392">
        <f t="shared" si="7"/>
        <v>1.0886399999999998</v>
      </c>
      <c r="Z32" s="388" t="s">
        <v>22</v>
      </c>
      <c r="AA32" s="389"/>
      <c r="AB32" s="388"/>
      <c r="AC32" s="389"/>
      <c r="AD32" s="390">
        <v>30</v>
      </c>
      <c r="AE32" s="391">
        <v>1400</v>
      </c>
      <c r="AF32" s="392">
        <v>1.6199999999999999E-2</v>
      </c>
      <c r="AG32" s="381"/>
    </row>
    <row r="33" spans="1:33" s="107" customFormat="1" ht="18.75" customHeight="1">
      <c r="A33" s="377">
        <v>14</v>
      </c>
      <c r="B33" s="378" t="s">
        <v>183</v>
      </c>
      <c r="C33" s="379" t="s">
        <v>40</v>
      </c>
      <c r="D33" s="380" t="s">
        <v>21</v>
      </c>
      <c r="E33" s="381" t="s">
        <v>196</v>
      </c>
      <c r="F33" s="381">
        <v>84</v>
      </c>
      <c r="G33" s="381">
        <v>10</v>
      </c>
      <c r="H33" s="382"/>
      <c r="I33" s="382"/>
      <c r="J33" s="383">
        <v>761600</v>
      </c>
      <c r="K33" s="383">
        <f t="shared" si="1"/>
        <v>761600</v>
      </c>
      <c r="L33" s="384"/>
      <c r="M33" s="382"/>
      <c r="N33" s="384"/>
      <c r="O33" s="382"/>
      <c r="P33" s="384"/>
      <c r="Q33" s="382"/>
      <c r="R33" s="384"/>
      <c r="S33" s="382"/>
      <c r="T33" s="385">
        <f t="shared" si="2"/>
        <v>0</v>
      </c>
      <c r="U33" s="385">
        <f t="shared" si="3"/>
        <v>0</v>
      </c>
      <c r="V33" s="386">
        <f t="shared" si="4"/>
        <v>761600</v>
      </c>
      <c r="W33" s="386">
        <f t="shared" si="5"/>
        <v>761600</v>
      </c>
      <c r="X33" s="392">
        <f t="shared" si="6"/>
        <v>16.32</v>
      </c>
      <c r="Y33" s="392">
        <f t="shared" si="7"/>
        <v>12.33792</v>
      </c>
      <c r="Z33" s="388" t="s">
        <v>22</v>
      </c>
      <c r="AA33" s="389"/>
      <c r="AB33" s="388"/>
      <c r="AC33" s="389"/>
      <c r="AD33" s="390">
        <v>30</v>
      </c>
      <c r="AE33" s="391">
        <v>1400</v>
      </c>
      <c r="AF33" s="392">
        <v>1.6199999999999999E-2</v>
      </c>
      <c r="AG33" s="381"/>
    </row>
    <row r="34" spans="1:33" s="107" customFormat="1" ht="18.75" customHeight="1">
      <c r="A34" s="377">
        <v>15</v>
      </c>
      <c r="B34" s="378" t="s">
        <v>183</v>
      </c>
      <c r="C34" s="379" t="s">
        <v>40</v>
      </c>
      <c r="D34" s="380" t="s">
        <v>21</v>
      </c>
      <c r="E34" s="381" t="s">
        <v>197</v>
      </c>
      <c r="F34" s="381">
        <v>84</v>
      </c>
      <c r="G34" s="381">
        <v>10</v>
      </c>
      <c r="H34" s="382"/>
      <c r="I34" s="382"/>
      <c r="J34" s="383">
        <v>4200</v>
      </c>
      <c r="K34" s="383">
        <f t="shared" si="1"/>
        <v>4200</v>
      </c>
      <c r="L34" s="384"/>
      <c r="M34" s="382"/>
      <c r="N34" s="384"/>
      <c r="O34" s="382"/>
      <c r="P34" s="384"/>
      <c r="Q34" s="382"/>
      <c r="R34" s="384"/>
      <c r="S34" s="382"/>
      <c r="T34" s="385">
        <f t="shared" si="2"/>
        <v>0</v>
      </c>
      <c r="U34" s="385">
        <f t="shared" si="3"/>
        <v>0</v>
      </c>
      <c r="V34" s="386">
        <f t="shared" si="4"/>
        <v>4200</v>
      </c>
      <c r="W34" s="386">
        <f t="shared" si="5"/>
        <v>4200</v>
      </c>
      <c r="X34" s="392">
        <f t="shared" si="6"/>
        <v>0.09</v>
      </c>
      <c r="Y34" s="392">
        <f t="shared" si="7"/>
        <v>6.8039999999999989E-2</v>
      </c>
      <c r="Z34" s="388" t="s">
        <v>22</v>
      </c>
      <c r="AA34" s="389"/>
      <c r="AB34" s="388"/>
      <c r="AC34" s="389"/>
      <c r="AD34" s="390">
        <v>30</v>
      </c>
      <c r="AE34" s="391">
        <v>1400</v>
      </c>
      <c r="AF34" s="392">
        <v>1.6199999999999999E-2</v>
      </c>
      <c r="AG34" s="381"/>
    </row>
    <row r="35" spans="1:33" s="107" customFormat="1" ht="18.75" customHeight="1">
      <c r="A35" s="377">
        <v>16</v>
      </c>
      <c r="B35" s="378" t="s">
        <v>183</v>
      </c>
      <c r="C35" s="379" t="s">
        <v>40</v>
      </c>
      <c r="D35" s="380" t="s">
        <v>21</v>
      </c>
      <c r="E35" s="381" t="s">
        <v>198</v>
      </c>
      <c r="F35" s="381">
        <v>84</v>
      </c>
      <c r="G35" s="381">
        <v>10</v>
      </c>
      <c r="H35" s="382"/>
      <c r="I35" s="382"/>
      <c r="J35" s="383">
        <v>487200</v>
      </c>
      <c r="K35" s="383">
        <f t="shared" si="1"/>
        <v>487200</v>
      </c>
      <c r="L35" s="384"/>
      <c r="M35" s="382"/>
      <c r="N35" s="384"/>
      <c r="O35" s="382"/>
      <c r="P35" s="384"/>
      <c r="Q35" s="382"/>
      <c r="R35" s="384"/>
      <c r="S35" s="382"/>
      <c r="T35" s="385">
        <f t="shared" si="2"/>
        <v>0</v>
      </c>
      <c r="U35" s="385">
        <f t="shared" si="3"/>
        <v>0</v>
      </c>
      <c r="V35" s="386">
        <f t="shared" si="4"/>
        <v>487200</v>
      </c>
      <c r="W35" s="386">
        <f t="shared" si="5"/>
        <v>487200</v>
      </c>
      <c r="X35" s="392">
        <f t="shared" si="6"/>
        <v>10.44</v>
      </c>
      <c r="Y35" s="392">
        <f t="shared" si="7"/>
        <v>7.8926399999999992</v>
      </c>
      <c r="Z35" s="388" t="s">
        <v>22</v>
      </c>
      <c r="AA35" s="389"/>
      <c r="AB35" s="388"/>
      <c r="AC35" s="389"/>
      <c r="AD35" s="390">
        <v>30</v>
      </c>
      <c r="AE35" s="391">
        <v>1400</v>
      </c>
      <c r="AF35" s="392">
        <v>1.6199999999999999E-2</v>
      </c>
      <c r="AG35" s="381"/>
    </row>
    <row r="36" spans="1:33" s="107" customFormat="1" ht="18.75" customHeight="1">
      <c r="A36" s="377">
        <v>17</v>
      </c>
      <c r="B36" s="378" t="s">
        <v>183</v>
      </c>
      <c r="C36" s="379" t="s">
        <v>40</v>
      </c>
      <c r="D36" s="380" t="s">
        <v>21</v>
      </c>
      <c r="E36" s="381" t="s">
        <v>199</v>
      </c>
      <c r="F36" s="381">
        <v>88</v>
      </c>
      <c r="G36" s="381">
        <v>10</v>
      </c>
      <c r="H36" s="382"/>
      <c r="I36" s="382"/>
      <c r="J36" s="383">
        <v>989800</v>
      </c>
      <c r="K36" s="383">
        <f t="shared" si="1"/>
        <v>989800</v>
      </c>
      <c r="L36" s="384"/>
      <c r="M36" s="382"/>
      <c r="N36" s="384"/>
      <c r="O36" s="382"/>
      <c r="P36" s="384"/>
      <c r="Q36" s="382"/>
      <c r="R36" s="384"/>
      <c r="S36" s="382"/>
      <c r="T36" s="385">
        <f t="shared" si="2"/>
        <v>0</v>
      </c>
      <c r="U36" s="385">
        <f t="shared" si="3"/>
        <v>0</v>
      </c>
      <c r="V36" s="386">
        <f t="shared" si="4"/>
        <v>989800</v>
      </c>
      <c r="W36" s="386">
        <f t="shared" si="5"/>
        <v>989800</v>
      </c>
      <c r="X36" s="392">
        <f t="shared" si="6"/>
        <v>21.21</v>
      </c>
      <c r="Y36" s="392">
        <f t="shared" si="7"/>
        <v>16.034759999999999</v>
      </c>
      <c r="Z36" s="388" t="s">
        <v>22</v>
      </c>
      <c r="AA36" s="389"/>
      <c r="AB36" s="388"/>
      <c r="AC36" s="389"/>
      <c r="AD36" s="390">
        <v>30</v>
      </c>
      <c r="AE36" s="391">
        <v>1400</v>
      </c>
      <c r="AF36" s="392">
        <v>1.6199999999999999E-2</v>
      </c>
      <c r="AG36" s="381"/>
    </row>
    <row r="37" spans="1:33" s="107" customFormat="1" ht="18.75" customHeight="1">
      <c r="A37" s="381"/>
      <c r="B37" s="393"/>
      <c r="C37" s="394" t="s">
        <v>86</v>
      </c>
      <c r="D37" s="395"/>
      <c r="E37" s="395"/>
      <c r="F37" s="395"/>
      <c r="G37" s="395"/>
      <c r="H37" s="384"/>
      <c r="I37" s="384"/>
      <c r="J37" s="384">
        <f>SUM(J20:J36)</f>
        <v>7413721</v>
      </c>
      <c r="K37" s="384">
        <f>SUM(K20:K36)</f>
        <v>7413721</v>
      </c>
      <c r="L37" s="384"/>
      <c r="M37" s="384"/>
      <c r="N37" s="384"/>
      <c r="O37" s="384"/>
      <c r="P37" s="384"/>
      <c r="Q37" s="384"/>
      <c r="R37" s="384"/>
      <c r="S37" s="384"/>
      <c r="T37" s="384">
        <f>SUM(T20)</f>
        <v>0</v>
      </c>
      <c r="U37" s="384">
        <f>SUM(U20)</f>
        <v>0</v>
      </c>
      <c r="V37" s="384">
        <f>SUM(V20:V36)</f>
        <v>7413721</v>
      </c>
      <c r="W37" s="384">
        <f>SUM(W20:W36)</f>
        <v>7413721</v>
      </c>
      <c r="X37" s="398">
        <f>SUM(X20:X36)</f>
        <v>158.86545000000001</v>
      </c>
      <c r="Y37" s="398">
        <f>SUM(Y20:Y36)</f>
        <v>120.1022802</v>
      </c>
      <c r="Z37" s="388"/>
      <c r="AA37" s="388"/>
      <c r="AB37" s="388"/>
      <c r="AC37" s="388"/>
      <c r="AD37" s="397"/>
      <c r="AE37" s="397"/>
      <c r="AF37" s="398"/>
      <c r="AG37" s="381"/>
    </row>
    <row r="38" spans="1:33" s="107" customFormat="1" ht="18.75" customHeight="1">
      <c r="A38" s="377">
        <v>1</v>
      </c>
      <c r="B38" s="378" t="s">
        <v>200</v>
      </c>
      <c r="C38" s="399" t="s">
        <v>64</v>
      </c>
      <c r="D38" s="380" t="s">
        <v>21</v>
      </c>
      <c r="E38" s="381" t="s">
        <v>201</v>
      </c>
      <c r="F38" s="381">
        <v>77</v>
      </c>
      <c r="G38" s="381">
        <v>10</v>
      </c>
      <c r="H38" s="382"/>
      <c r="I38" s="382"/>
      <c r="J38" s="383">
        <v>4200</v>
      </c>
      <c r="K38" s="383">
        <f>H38+I38+J38</f>
        <v>4200</v>
      </c>
      <c r="L38" s="384"/>
      <c r="M38" s="382"/>
      <c r="N38" s="384"/>
      <c r="O38" s="382"/>
      <c r="P38" s="384"/>
      <c r="Q38" s="382"/>
      <c r="R38" s="384"/>
      <c r="S38" s="382"/>
      <c r="T38" s="385">
        <f t="shared" ref="T38:V39" si="8">H38+L38+P38</f>
        <v>0</v>
      </c>
      <c r="U38" s="385">
        <f t="shared" si="8"/>
        <v>0</v>
      </c>
      <c r="V38" s="386">
        <f t="shared" si="8"/>
        <v>4200</v>
      </c>
      <c r="W38" s="386">
        <f>T38+U38+V38</f>
        <v>4200</v>
      </c>
      <c r="X38" s="392">
        <f>W38/AE38*AD38/1000</f>
        <v>0.09</v>
      </c>
      <c r="Y38" s="392">
        <f>W38*AF38/1000</f>
        <v>6.8039999999999989E-2</v>
      </c>
      <c r="Z38" s="388" t="s">
        <v>22</v>
      </c>
      <c r="AA38" s="389"/>
      <c r="AB38" s="388"/>
      <c r="AC38" s="389"/>
      <c r="AD38" s="390">
        <v>30</v>
      </c>
      <c r="AE38" s="391">
        <v>1400</v>
      </c>
      <c r="AF38" s="392">
        <v>1.6199999999999999E-2</v>
      </c>
      <c r="AG38" s="381"/>
    </row>
    <row r="39" spans="1:33" s="107" customFormat="1" ht="18.75" customHeight="1">
      <c r="A39" s="377">
        <v>2</v>
      </c>
      <c r="B39" s="378" t="s">
        <v>200</v>
      </c>
      <c r="C39" s="379" t="s">
        <v>64</v>
      </c>
      <c r="D39" s="380" t="s">
        <v>21</v>
      </c>
      <c r="E39" s="381">
        <v>11</v>
      </c>
      <c r="F39" s="381">
        <v>65</v>
      </c>
      <c r="G39" s="381">
        <v>10</v>
      </c>
      <c r="H39" s="382"/>
      <c r="I39" s="382"/>
      <c r="J39" s="383">
        <v>7740</v>
      </c>
      <c r="K39" s="383">
        <f>H39+I39+J39</f>
        <v>7740</v>
      </c>
      <c r="L39" s="384"/>
      <c r="M39" s="382"/>
      <c r="N39" s="384"/>
      <c r="O39" s="382"/>
      <c r="P39" s="384"/>
      <c r="Q39" s="382"/>
      <c r="R39" s="384"/>
      <c r="S39" s="382"/>
      <c r="T39" s="385">
        <f t="shared" si="8"/>
        <v>0</v>
      </c>
      <c r="U39" s="385">
        <f t="shared" si="8"/>
        <v>0</v>
      </c>
      <c r="V39" s="386">
        <f t="shared" si="8"/>
        <v>7740</v>
      </c>
      <c r="W39" s="386">
        <f>T39+U39+V39</f>
        <v>7740</v>
      </c>
      <c r="X39" s="392">
        <f>W39/AE39*AD39/1000</f>
        <v>0.16585714285714287</v>
      </c>
      <c r="Y39" s="392">
        <f>W39*AF39/1000</f>
        <v>0.16579080000000002</v>
      </c>
      <c r="Z39" s="388" t="s">
        <v>22</v>
      </c>
      <c r="AA39" s="389"/>
      <c r="AB39" s="388"/>
      <c r="AC39" s="389"/>
      <c r="AD39" s="390">
        <v>30</v>
      </c>
      <c r="AE39" s="391">
        <v>1400</v>
      </c>
      <c r="AF39" s="392">
        <v>2.1420000000000002E-2</v>
      </c>
      <c r="AG39" s="381"/>
    </row>
    <row r="40" spans="1:33" s="107" customFormat="1" ht="18.75" customHeight="1">
      <c r="A40" s="377">
        <v>3</v>
      </c>
      <c r="B40" s="378" t="s">
        <v>200</v>
      </c>
      <c r="C40" s="399" t="s">
        <v>64</v>
      </c>
      <c r="D40" s="380" t="s">
        <v>21</v>
      </c>
      <c r="E40" s="381">
        <v>29</v>
      </c>
      <c r="F40" s="381">
        <v>67</v>
      </c>
      <c r="G40" s="381">
        <v>10</v>
      </c>
      <c r="H40" s="382"/>
      <c r="I40" s="382"/>
      <c r="J40" s="383">
        <v>3461</v>
      </c>
      <c r="K40" s="383">
        <f>H40+I40+J40</f>
        <v>3461</v>
      </c>
      <c r="L40" s="384"/>
      <c r="M40" s="382"/>
      <c r="N40" s="384"/>
      <c r="O40" s="382"/>
      <c r="P40" s="384"/>
      <c r="Q40" s="382"/>
      <c r="R40" s="384"/>
      <c r="S40" s="382"/>
      <c r="T40" s="385">
        <f>H40+L40+P40</f>
        <v>0</v>
      </c>
      <c r="U40" s="385">
        <v>0</v>
      </c>
      <c r="V40" s="386">
        <f>J40+N40+R40</f>
        <v>3461</v>
      </c>
      <c r="W40" s="386">
        <f>T40+U40+V40</f>
        <v>3461</v>
      </c>
      <c r="X40" s="392">
        <f>W40/AE40*AD40/1000</f>
        <v>7.416428571428571E-2</v>
      </c>
      <c r="Y40" s="392">
        <f>W40*AF40/1000</f>
        <v>7.4134620000000012E-2</v>
      </c>
      <c r="Z40" s="388" t="s">
        <v>22</v>
      </c>
      <c r="AA40" s="389"/>
      <c r="AB40" s="388"/>
      <c r="AC40" s="389"/>
      <c r="AD40" s="390">
        <v>30</v>
      </c>
      <c r="AE40" s="391">
        <v>1400</v>
      </c>
      <c r="AF40" s="392">
        <v>2.1420000000000002E-2</v>
      </c>
      <c r="AG40" s="381"/>
    </row>
    <row r="41" spans="1:33" s="107" customFormat="1" ht="18.75" customHeight="1">
      <c r="A41" s="381"/>
      <c r="B41" s="393"/>
      <c r="C41" s="394" t="s">
        <v>86</v>
      </c>
      <c r="D41" s="395"/>
      <c r="E41" s="395"/>
      <c r="F41" s="395"/>
      <c r="G41" s="395"/>
      <c r="H41" s="384"/>
      <c r="I41" s="384"/>
      <c r="J41" s="384">
        <f>SUM(J38:J40)</f>
        <v>15401</v>
      </c>
      <c r="K41" s="384">
        <f>SUM(K38:K40)</f>
        <v>15401</v>
      </c>
      <c r="L41" s="384"/>
      <c r="M41" s="384"/>
      <c r="N41" s="384"/>
      <c r="O41" s="384"/>
      <c r="P41" s="384"/>
      <c r="Q41" s="384"/>
      <c r="R41" s="384"/>
      <c r="S41" s="384"/>
      <c r="T41" s="384">
        <f t="shared" ref="T41:Y41" si="9">SUM(T38:T40)</f>
        <v>0</v>
      </c>
      <c r="U41" s="384">
        <f t="shared" si="9"/>
        <v>0</v>
      </c>
      <c r="V41" s="384">
        <f t="shared" si="9"/>
        <v>15401</v>
      </c>
      <c r="W41" s="384">
        <f t="shared" si="9"/>
        <v>15401</v>
      </c>
      <c r="X41" s="398">
        <f t="shared" si="9"/>
        <v>0.33002142857142858</v>
      </c>
      <c r="Y41" s="398">
        <f t="shared" si="9"/>
        <v>0.30796542000000005</v>
      </c>
      <c r="Z41" s="388"/>
      <c r="AA41" s="388"/>
      <c r="AB41" s="388"/>
      <c r="AC41" s="388"/>
      <c r="AD41" s="397"/>
      <c r="AE41" s="397"/>
      <c r="AF41" s="398"/>
      <c r="AG41" s="381"/>
    </row>
    <row r="42" spans="1:33" s="107" customFormat="1" ht="18.75" customHeight="1">
      <c r="A42" s="377">
        <v>1</v>
      </c>
      <c r="B42" s="378" t="s">
        <v>202</v>
      </c>
      <c r="C42" s="379" t="s">
        <v>203</v>
      </c>
      <c r="D42" s="380" t="s">
        <v>21</v>
      </c>
      <c r="E42" s="381">
        <v>6</v>
      </c>
      <c r="F42" s="381">
        <v>52</v>
      </c>
      <c r="G42" s="381">
        <v>10</v>
      </c>
      <c r="H42" s="382"/>
      <c r="I42" s="382"/>
      <c r="J42" s="383">
        <v>4000</v>
      </c>
      <c r="K42" s="383">
        <f t="shared" ref="K42:K54" si="10">H42+I42+J42</f>
        <v>4000</v>
      </c>
      <c r="L42" s="384"/>
      <c r="M42" s="382"/>
      <c r="N42" s="384"/>
      <c r="O42" s="382"/>
      <c r="P42" s="384"/>
      <c r="Q42" s="382"/>
      <c r="R42" s="384"/>
      <c r="S42" s="382"/>
      <c r="T42" s="385">
        <f t="shared" ref="T42:T54" si="11">H42+L42+P42</f>
        <v>0</v>
      </c>
      <c r="U42" s="385">
        <f t="shared" ref="U42:U54" si="12">I42+M42+Q42</f>
        <v>0</v>
      </c>
      <c r="V42" s="386">
        <f t="shared" ref="V42:V54" si="13">J42+N42+R42</f>
        <v>4000</v>
      </c>
      <c r="W42" s="386">
        <f t="shared" ref="W42:W54" si="14">T42+U42+V42</f>
        <v>4000</v>
      </c>
      <c r="X42" s="392">
        <f t="shared" ref="X42:X54" si="15">W42/AE42*AD42/1000</f>
        <v>5.7500000000000002E-2</v>
      </c>
      <c r="Y42" s="392">
        <f t="shared" ref="Y42:Y54" si="16">W42*AF42/1000</f>
        <v>4.2959999999999998E-2</v>
      </c>
      <c r="Z42" s="388" t="s">
        <v>22</v>
      </c>
      <c r="AA42" s="389"/>
      <c r="AB42" s="388"/>
      <c r="AC42" s="389"/>
      <c r="AD42" s="390">
        <v>23</v>
      </c>
      <c r="AE42" s="391">
        <v>1600</v>
      </c>
      <c r="AF42" s="392">
        <v>1.074E-2</v>
      </c>
      <c r="AG42" s="381"/>
    </row>
    <row r="43" spans="1:33" s="107" customFormat="1" ht="18.75" customHeight="1">
      <c r="A43" s="377">
        <v>2</v>
      </c>
      <c r="B43" s="378" t="s">
        <v>202</v>
      </c>
      <c r="C43" s="379" t="s">
        <v>203</v>
      </c>
      <c r="D43" s="380" t="s">
        <v>21</v>
      </c>
      <c r="E43" s="381">
        <v>27</v>
      </c>
      <c r="F43" s="381">
        <v>52</v>
      </c>
      <c r="G43" s="381">
        <v>10</v>
      </c>
      <c r="H43" s="382"/>
      <c r="I43" s="382"/>
      <c r="J43" s="383">
        <v>4000</v>
      </c>
      <c r="K43" s="383">
        <f t="shared" si="10"/>
        <v>4000</v>
      </c>
      <c r="L43" s="384"/>
      <c r="M43" s="382"/>
      <c r="N43" s="384"/>
      <c r="O43" s="382"/>
      <c r="P43" s="384"/>
      <c r="Q43" s="382"/>
      <c r="R43" s="384"/>
      <c r="S43" s="382"/>
      <c r="T43" s="385">
        <f t="shared" si="11"/>
        <v>0</v>
      </c>
      <c r="U43" s="385">
        <f t="shared" si="12"/>
        <v>0</v>
      </c>
      <c r="V43" s="386">
        <f t="shared" si="13"/>
        <v>4000</v>
      </c>
      <c r="W43" s="386">
        <f t="shared" si="14"/>
        <v>4000</v>
      </c>
      <c r="X43" s="392">
        <f t="shared" si="15"/>
        <v>5.7500000000000002E-2</v>
      </c>
      <c r="Y43" s="392">
        <f t="shared" si="16"/>
        <v>4.2959999999999998E-2</v>
      </c>
      <c r="Z43" s="388" t="s">
        <v>22</v>
      </c>
      <c r="AA43" s="389"/>
      <c r="AB43" s="388"/>
      <c r="AC43" s="389"/>
      <c r="AD43" s="390">
        <v>23</v>
      </c>
      <c r="AE43" s="391">
        <v>1600</v>
      </c>
      <c r="AF43" s="392">
        <v>1.074E-2</v>
      </c>
      <c r="AG43" s="381"/>
    </row>
    <row r="44" spans="1:33" s="107" customFormat="1" ht="18.75" customHeight="1">
      <c r="A44" s="377">
        <v>3</v>
      </c>
      <c r="B44" s="378" t="s">
        <v>202</v>
      </c>
      <c r="C44" s="379" t="s">
        <v>203</v>
      </c>
      <c r="D44" s="380" t="s">
        <v>21</v>
      </c>
      <c r="E44" s="381">
        <v>29</v>
      </c>
      <c r="F44" s="381">
        <v>52</v>
      </c>
      <c r="G44" s="381">
        <v>10</v>
      </c>
      <c r="H44" s="382"/>
      <c r="I44" s="382"/>
      <c r="J44" s="383">
        <v>5600</v>
      </c>
      <c r="K44" s="383">
        <f t="shared" si="10"/>
        <v>5600</v>
      </c>
      <c r="L44" s="384"/>
      <c r="M44" s="382"/>
      <c r="N44" s="384"/>
      <c r="O44" s="382"/>
      <c r="P44" s="384"/>
      <c r="Q44" s="382"/>
      <c r="R44" s="384"/>
      <c r="S44" s="382"/>
      <c r="T44" s="385">
        <f t="shared" si="11"/>
        <v>0</v>
      </c>
      <c r="U44" s="385">
        <f t="shared" si="12"/>
        <v>0</v>
      </c>
      <c r="V44" s="386">
        <f t="shared" si="13"/>
        <v>5600</v>
      </c>
      <c r="W44" s="386">
        <f t="shared" si="14"/>
        <v>5600</v>
      </c>
      <c r="X44" s="392">
        <f t="shared" si="15"/>
        <v>8.0500000000000002E-2</v>
      </c>
      <c r="Y44" s="392">
        <f t="shared" si="16"/>
        <v>6.0143999999999996E-2</v>
      </c>
      <c r="Z44" s="388" t="s">
        <v>22</v>
      </c>
      <c r="AA44" s="389"/>
      <c r="AB44" s="388"/>
      <c r="AC44" s="389"/>
      <c r="AD44" s="390">
        <v>23</v>
      </c>
      <c r="AE44" s="391">
        <v>1600</v>
      </c>
      <c r="AF44" s="392">
        <v>1.074E-2</v>
      </c>
      <c r="AG44" s="381"/>
    </row>
    <row r="45" spans="1:33" s="107" customFormat="1" ht="18.75" customHeight="1">
      <c r="A45" s="377">
        <v>4</v>
      </c>
      <c r="B45" s="378" t="s">
        <v>202</v>
      </c>
      <c r="C45" s="379" t="s">
        <v>203</v>
      </c>
      <c r="D45" s="380" t="s">
        <v>21</v>
      </c>
      <c r="E45" s="381">
        <v>32</v>
      </c>
      <c r="F45" s="381">
        <v>52</v>
      </c>
      <c r="G45" s="381">
        <v>10</v>
      </c>
      <c r="H45" s="382"/>
      <c r="I45" s="382"/>
      <c r="J45" s="383">
        <v>800</v>
      </c>
      <c r="K45" s="383">
        <f t="shared" si="10"/>
        <v>800</v>
      </c>
      <c r="L45" s="384"/>
      <c r="M45" s="382"/>
      <c r="N45" s="384"/>
      <c r="O45" s="382"/>
      <c r="P45" s="384"/>
      <c r="Q45" s="382"/>
      <c r="R45" s="384"/>
      <c r="S45" s="382"/>
      <c r="T45" s="385">
        <f t="shared" si="11"/>
        <v>0</v>
      </c>
      <c r="U45" s="385">
        <f t="shared" si="12"/>
        <v>0</v>
      </c>
      <c r="V45" s="386">
        <f t="shared" si="13"/>
        <v>800</v>
      </c>
      <c r="W45" s="386">
        <f t="shared" si="14"/>
        <v>800</v>
      </c>
      <c r="X45" s="392">
        <f t="shared" si="15"/>
        <v>1.15E-2</v>
      </c>
      <c r="Y45" s="392">
        <f t="shared" si="16"/>
        <v>8.5919999999999989E-3</v>
      </c>
      <c r="Z45" s="388" t="s">
        <v>22</v>
      </c>
      <c r="AA45" s="389"/>
      <c r="AB45" s="388"/>
      <c r="AC45" s="389"/>
      <c r="AD45" s="390">
        <v>23</v>
      </c>
      <c r="AE45" s="391">
        <v>1600</v>
      </c>
      <c r="AF45" s="392">
        <v>1.074E-2</v>
      </c>
      <c r="AG45" s="381"/>
    </row>
    <row r="46" spans="1:33" s="107" customFormat="1" ht="18.75" customHeight="1">
      <c r="A46" s="377">
        <v>5</v>
      </c>
      <c r="B46" s="378" t="s">
        <v>202</v>
      </c>
      <c r="C46" s="379" t="s">
        <v>203</v>
      </c>
      <c r="D46" s="380" t="s">
        <v>21</v>
      </c>
      <c r="E46" s="381">
        <v>43</v>
      </c>
      <c r="F46" s="381">
        <v>52</v>
      </c>
      <c r="G46" s="381">
        <v>10</v>
      </c>
      <c r="H46" s="382"/>
      <c r="I46" s="382"/>
      <c r="J46" s="383">
        <v>800</v>
      </c>
      <c r="K46" s="383">
        <f t="shared" si="10"/>
        <v>800</v>
      </c>
      <c r="L46" s="384"/>
      <c r="M46" s="382"/>
      <c r="N46" s="384"/>
      <c r="O46" s="382"/>
      <c r="P46" s="384"/>
      <c r="Q46" s="382"/>
      <c r="R46" s="384"/>
      <c r="S46" s="382"/>
      <c r="T46" s="385">
        <f t="shared" si="11"/>
        <v>0</v>
      </c>
      <c r="U46" s="385">
        <f t="shared" si="12"/>
        <v>0</v>
      </c>
      <c r="V46" s="386">
        <f t="shared" si="13"/>
        <v>800</v>
      </c>
      <c r="W46" s="386">
        <f t="shared" si="14"/>
        <v>800</v>
      </c>
      <c r="X46" s="392">
        <f t="shared" si="15"/>
        <v>1.15E-2</v>
      </c>
      <c r="Y46" s="392">
        <f t="shared" si="16"/>
        <v>8.5919999999999989E-3</v>
      </c>
      <c r="Z46" s="388" t="s">
        <v>22</v>
      </c>
      <c r="AA46" s="389"/>
      <c r="AB46" s="388"/>
      <c r="AC46" s="389"/>
      <c r="AD46" s="390">
        <v>23</v>
      </c>
      <c r="AE46" s="391">
        <v>1600</v>
      </c>
      <c r="AF46" s="392">
        <v>1.074E-2</v>
      </c>
      <c r="AG46" s="381"/>
    </row>
    <row r="47" spans="1:33" s="107" customFormat="1" ht="18.75" customHeight="1">
      <c r="A47" s="377">
        <v>6</v>
      </c>
      <c r="B47" s="378" t="s">
        <v>202</v>
      </c>
      <c r="C47" s="379" t="s">
        <v>203</v>
      </c>
      <c r="D47" s="380" t="s">
        <v>21</v>
      </c>
      <c r="E47" s="381">
        <v>3</v>
      </c>
      <c r="F47" s="381">
        <v>53</v>
      </c>
      <c r="G47" s="381">
        <v>10</v>
      </c>
      <c r="H47" s="382"/>
      <c r="I47" s="382"/>
      <c r="J47" s="383">
        <v>4000</v>
      </c>
      <c r="K47" s="383">
        <f t="shared" si="10"/>
        <v>4000</v>
      </c>
      <c r="L47" s="384"/>
      <c r="M47" s="382"/>
      <c r="N47" s="384"/>
      <c r="O47" s="382"/>
      <c r="P47" s="384"/>
      <c r="Q47" s="382"/>
      <c r="R47" s="384"/>
      <c r="S47" s="382"/>
      <c r="T47" s="385">
        <f t="shared" si="11"/>
        <v>0</v>
      </c>
      <c r="U47" s="385">
        <f t="shared" si="12"/>
        <v>0</v>
      </c>
      <c r="V47" s="386">
        <f t="shared" si="13"/>
        <v>4000</v>
      </c>
      <c r="W47" s="386">
        <f t="shared" si="14"/>
        <v>4000</v>
      </c>
      <c r="X47" s="392">
        <f t="shared" si="15"/>
        <v>5.7500000000000002E-2</v>
      </c>
      <c r="Y47" s="392">
        <f t="shared" si="16"/>
        <v>4.2959999999999998E-2</v>
      </c>
      <c r="Z47" s="388" t="s">
        <v>22</v>
      </c>
      <c r="AA47" s="389"/>
      <c r="AB47" s="388"/>
      <c r="AC47" s="389"/>
      <c r="AD47" s="390">
        <v>23</v>
      </c>
      <c r="AE47" s="391">
        <v>1600</v>
      </c>
      <c r="AF47" s="392">
        <v>1.074E-2</v>
      </c>
      <c r="AG47" s="381"/>
    </row>
    <row r="48" spans="1:33" s="107" customFormat="1" ht="18.75" customHeight="1">
      <c r="A48" s="377">
        <v>7</v>
      </c>
      <c r="B48" s="378" t="s">
        <v>202</v>
      </c>
      <c r="C48" s="379" t="s">
        <v>203</v>
      </c>
      <c r="D48" s="380" t="s">
        <v>21</v>
      </c>
      <c r="E48" s="381">
        <v>10</v>
      </c>
      <c r="F48" s="381">
        <v>53</v>
      </c>
      <c r="G48" s="381">
        <v>10</v>
      </c>
      <c r="H48" s="382"/>
      <c r="I48" s="382"/>
      <c r="J48" s="383">
        <v>1600</v>
      </c>
      <c r="K48" s="383">
        <f t="shared" si="10"/>
        <v>1600</v>
      </c>
      <c r="L48" s="384"/>
      <c r="M48" s="382"/>
      <c r="N48" s="384"/>
      <c r="O48" s="382"/>
      <c r="P48" s="384"/>
      <c r="Q48" s="382"/>
      <c r="R48" s="384"/>
      <c r="S48" s="382"/>
      <c r="T48" s="385">
        <f t="shared" si="11"/>
        <v>0</v>
      </c>
      <c r="U48" s="385">
        <f t="shared" si="12"/>
        <v>0</v>
      </c>
      <c r="V48" s="386">
        <f t="shared" si="13"/>
        <v>1600</v>
      </c>
      <c r="W48" s="386">
        <f t="shared" si="14"/>
        <v>1600</v>
      </c>
      <c r="X48" s="392">
        <f t="shared" si="15"/>
        <v>2.3E-2</v>
      </c>
      <c r="Y48" s="392">
        <f t="shared" si="16"/>
        <v>1.7183999999999998E-2</v>
      </c>
      <c r="Z48" s="388" t="s">
        <v>22</v>
      </c>
      <c r="AA48" s="389"/>
      <c r="AB48" s="388"/>
      <c r="AC48" s="389"/>
      <c r="AD48" s="390">
        <v>23</v>
      </c>
      <c r="AE48" s="391">
        <v>1600</v>
      </c>
      <c r="AF48" s="392">
        <v>1.074E-2</v>
      </c>
      <c r="AG48" s="381"/>
    </row>
    <row r="49" spans="1:33" s="107" customFormat="1" ht="18.75" customHeight="1">
      <c r="A49" s="377">
        <v>8</v>
      </c>
      <c r="B49" s="378" t="s">
        <v>202</v>
      </c>
      <c r="C49" s="379" t="s">
        <v>203</v>
      </c>
      <c r="D49" s="380" t="s">
        <v>21</v>
      </c>
      <c r="E49" s="381">
        <v>31</v>
      </c>
      <c r="F49" s="381">
        <v>53</v>
      </c>
      <c r="G49" s="381">
        <v>10</v>
      </c>
      <c r="H49" s="382"/>
      <c r="I49" s="382"/>
      <c r="J49" s="383">
        <v>8800</v>
      </c>
      <c r="K49" s="383">
        <f t="shared" si="10"/>
        <v>8800</v>
      </c>
      <c r="L49" s="384"/>
      <c r="M49" s="382"/>
      <c r="N49" s="384"/>
      <c r="O49" s="382"/>
      <c r="P49" s="384"/>
      <c r="Q49" s="382"/>
      <c r="R49" s="384"/>
      <c r="S49" s="382"/>
      <c r="T49" s="385">
        <f t="shared" si="11"/>
        <v>0</v>
      </c>
      <c r="U49" s="385">
        <f t="shared" si="12"/>
        <v>0</v>
      </c>
      <c r="V49" s="386">
        <f t="shared" si="13"/>
        <v>8800</v>
      </c>
      <c r="W49" s="386">
        <f t="shared" si="14"/>
        <v>8800</v>
      </c>
      <c r="X49" s="392">
        <f t="shared" si="15"/>
        <v>0.1265</v>
      </c>
      <c r="Y49" s="392">
        <f t="shared" si="16"/>
        <v>9.4511999999999999E-2</v>
      </c>
      <c r="Z49" s="388" t="s">
        <v>22</v>
      </c>
      <c r="AA49" s="389"/>
      <c r="AB49" s="388"/>
      <c r="AC49" s="389"/>
      <c r="AD49" s="390">
        <v>23</v>
      </c>
      <c r="AE49" s="391">
        <v>1600</v>
      </c>
      <c r="AF49" s="392">
        <v>1.074E-2</v>
      </c>
      <c r="AG49" s="381"/>
    </row>
    <row r="50" spans="1:33" s="107" customFormat="1" ht="18.75" customHeight="1">
      <c r="A50" s="377">
        <v>9</v>
      </c>
      <c r="B50" s="378" t="s">
        <v>202</v>
      </c>
      <c r="C50" s="379" t="s">
        <v>203</v>
      </c>
      <c r="D50" s="380" t="s">
        <v>21</v>
      </c>
      <c r="E50" s="381">
        <v>88</v>
      </c>
      <c r="F50" s="381">
        <v>53</v>
      </c>
      <c r="G50" s="381">
        <v>10</v>
      </c>
      <c r="H50" s="382"/>
      <c r="I50" s="382"/>
      <c r="J50" s="383">
        <v>800</v>
      </c>
      <c r="K50" s="383">
        <f t="shared" si="10"/>
        <v>800</v>
      </c>
      <c r="L50" s="384"/>
      <c r="M50" s="382"/>
      <c r="N50" s="384"/>
      <c r="O50" s="382"/>
      <c r="P50" s="384"/>
      <c r="Q50" s="382"/>
      <c r="R50" s="384"/>
      <c r="S50" s="382"/>
      <c r="T50" s="385">
        <f t="shared" si="11"/>
        <v>0</v>
      </c>
      <c r="U50" s="385">
        <f t="shared" si="12"/>
        <v>0</v>
      </c>
      <c r="V50" s="386">
        <f t="shared" si="13"/>
        <v>800</v>
      </c>
      <c r="W50" s="386">
        <f t="shared" si="14"/>
        <v>800</v>
      </c>
      <c r="X50" s="392">
        <f t="shared" si="15"/>
        <v>1.15E-2</v>
      </c>
      <c r="Y50" s="392">
        <f t="shared" si="16"/>
        <v>8.5919999999999989E-3</v>
      </c>
      <c r="Z50" s="388" t="s">
        <v>22</v>
      </c>
      <c r="AA50" s="389"/>
      <c r="AB50" s="388"/>
      <c r="AC50" s="389"/>
      <c r="AD50" s="390">
        <v>23</v>
      </c>
      <c r="AE50" s="391">
        <v>1600</v>
      </c>
      <c r="AF50" s="392">
        <v>1.074E-2</v>
      </c>
      <c r="AG50" s="381"/>
    </row>
    <row r="51" spans="1:33" s="107" customFormat="1" ht="18.75" customHeight="1">
      <c r="A51" s="377">
        <v>10</v>
      </c>
      <c r="B51" s="378" t="s">
        <v>202</v>
      </c>
      <c r="C51" s="379" t="s">
        <v>203</v>
      </c>
      <c r="D51" s="380" t="s">
        <v>21</v>
      </c>
      <c r="E51" s="381">
        <v>34</v>
      </c>
      <c r="F51" s="381">
        <v>54</v>
      </c>
      <c r="G51" s="381">
        <v>10</v>
      </c>
      <c r="H51" s="382"/>
      <c r="I51" s="382"/>
      <c r="J51" s="383">
        <v>21600</v>
      </c>
      <c r="K51" s="383">
        <f t="shared" si="10"/>
        <v>21600</v>
      </c>
      <c r="L51" s="384"/>
      <c r="M51" s="382"/>
      <c r="N51" s="384"/>
      <c r="O51" s="382"/>
      <c r="P51" s="384"/>
      <c r="Q51" s="382"/>
      <c r="R51" s="384"/>
      <c r="S51" s="382"/>
      <c r="T51" s="385">
        <f t="shared" si="11"/>
        <v>0</v>
      </c>
      <c r="U51" s="385">
        <f t="shared" si="12"/>
        <v>0</v>
      </c>
      <c r="V51" s="386">
        <f t="shared" si="13"/>
        <v>21600</v>
      </c>
      <c r="W51" s="386">
        <f t="shared" si="14"/>
        <v>21600</v>
      </c>
      <c r="X51" s="392">
        <f t="shared" si="15"/>
        <v>0.3105</v>
      </c>
      <c r="Y51" s="392">
        <f t="shared" si="16"/>
        <v>0.23198399999999997</v>
      </c>
      <c r="Z51" s="388" t="s">
        <v>22</v>
      </c>
      <c r="AA51" s="389"/>
      <c r="AB51" s="388"/>
      <c r="AC51" s="389"/>
      <c r="AD51" s="390">
        <v>23</v>
      </c>
      <c r="AE51" s="391">
        <v>1600</v>
      </c>
      <c r="AF51" s="392">
        <v>1.074E-2</v>
      </c>
      <c r="AG51" s="381"/>
    </row>
    <row r="52" spans="1:33" s="107" customFormat="1" ht="18.75" customHeight="1">
      <c r="A52" s="377">
        <v>11</v>
      </c>
      <c r="B52" s="378" t="s">
        <v>202</v>
      </c>
      <c r="C52" s="379" t="s">
        <v>203</v>
      </c>
      <c r="D52" s="380" t="s">
        <v>21</v>
      </c>
      <c r="E52" s="381">
        <v>59</v>
      </c>
      <c r="F52" s="381">
        <v>54</v>
      </c>
      <c r="G52" s="381">
        <v>10</v>
      </c>
      <c r="H52" s="382"/>
      <c r="I52" s="382"/>
      <c r="J52" s="383">
        <v>800</v>
      </c>
      <c r="K52" s="383">
        <f t="shared" si="10"/>
        <v>800</v>
      </c>
      <c r="L52" s="384"/>
      <c r="M52" s="382"/>
      <c r="N52" s="384"/>
      <c r="O52" s="382"/>
      <c r="P52" s="384"/>
      <c r="Q52" s="382"/>
      <c r="R52" s="384"/>
      <c r="S52" s="382"/>
      <c r="T52" s="385">
        <f t="shared" si="11"/>
        <v>0</v>
      </c>
      <c r="U52" s="385">
        <f t="shared" si="12"/>
        <v>0</v>
      </c>
      <c r="V52" s="386">
        <f t="shared" si="13"/>
        <v>800</v>
      </c>
      <c r="W52" s="386">
        <f t="shared" si="14"/>
        <v>800</v>
      </c>
      <c r="X52" s="392">
        <f t="shared" si="15"/>
        <v>1.15E-2</v>
      </c>
      <c r="Y52" s="392">
        <f t="shared" si="16"/>
        <v>8.5919999999999989E-3</v>
      </c>
      <c r="Z52" s="388" t="s">
        <v>22</v>
      </c>
      <c r="AA52" s="389"/>
      <c r="AB52" s="388"/>
      <c r="AC52" s="389"/>
      <c r="AD52" s="390">
        <v>23</v>
      </c>
      <c r="AE52" s="391">
        <v>1600</v>
      </c>
      <c r="AF52" s="392">
        <v>1.074E-2</v>
      </c>
      <c r="AG52" s="381"/>
    </row>
    <row r="53" spans="1:33" s="107" customFormat="1" ht="18.75" customHeight="1">
      <c r="A53" s="377">
        <v>12</v>
      </c>
      <c r="B53" s="378" t="s">
        <v>202</v>
      </c>
      <c r="C53" s="379" t="s">
        <v>203</v>
      </c>
      <c r="D53" s="380" t="s">
        <v>21</v>
      </c>
      <c r="E53" s="381">
        <v>42</v>
      </c>
      <c r="F53" s="381">
        <v>55</v>
      </c>
      <c r="G53" s="381">
        <v>10</v>
      </c>
      <c r="H53" s="382"/>
      <c r="I53" s="382"/>
      <c r="J53" s="383">
        <v>84000</v>
      </c>
      <c r="K53" s="383">
        <f t="shared" si="10"/>
        <v>84000</v>
      </c>
      <c r="L53" s="384"/>
      <c r="M53" s="382"/>
      <c r="N53" s="384"/>
      <c r="O53" s="382"/>
      <c r="P53" s="384"/>
      <c r="Q53" s="382"/>
      <c r="R53" s="384"/>
      <c r="S53" s="382"/>
      <c r="T53" s="385">
        <f t="shared" si="11"/>
        <v>0</v>
      </c>
      <c r="U53" s="385">
        <f t="shared" si="12"/>
        <v>0</v>
      </c>
      <c r="V53" s="386">
        <f t="shared" si="13"/>
        <v>84000</v>
      </c>
      <c r="W53" s="386">
        <f t="shared" si="14"/>
        <v>84000</v>
      </c>
      <c r="X53" s="392">
        <f t="shared" si="15"/>
        <v>1.2075</v>
      </c>
      <c r="Y53" s="392">
        <f t="shared" si="16"/>
        <v>0.90215999999999996</v>
      </c>
      <c r="Z53" s="388" t="s">
        <v>22</v>
      </c>
      <c r="AA53" s="389"/>
      <c r="AB53" s="388"/>
      <c r="AC53" s="389"/>
      <c r="AD53" s="390">
        <v>23</v>
      </c>
      <c r="AE53" s="391">
        <v>1600</v>
      </c>
      <c r="AF53" s="392">
        <v>1.074E-2</v>
      </c>
      <c r="AG53" s="381"/>
    </row>
    <row r="54" spans="1:33" s="107" customFormat="1" ht="18.75" customHeight="1">
      <c r="A54" s="377">
        <v>13</v>
      </c>
      <c r="B54" s="378" t="s">
        <v>202</v>
      </c>
      <c r="C54" s="379" t="s">
        <v>203</v>
      </c>
      <c r="D54" s="380" t="s">
        <v>21</v>
      </c>
      <c r="E54" s="381">
        <v>50</v>
      </c>
      <c r="F54" s="381">
        <v>55</v>
      </c>
      <c r="G54" s="381">
        <v>10</v>
      </c>
      <c r="H54" s="382"/>
      <c r="I54" s="382"/>
      <c r="J54" s="383">
        <v>4000</v>
      </c>
      <c r="K54" s="383">
        <f t="shared" si="10"/>
        <v>4000</v>
      </c>
      <c r="L54" s="384"/>
      <c r="M54" s="382"/>
      <c r="N54" s="384"/>
      <c r="O54" s="382"/>
      <c r="P54" s="384"/>
      <c r="Q54" s="382"/>
      <c r="R54" s="384"/>
      <c r="S54" s="382"/>
      <c r="T54" s="385">
        <f t="shared" si="11"/>
        <v>0</v>
      </c>
      <c r="U54" s="385">
        <f t="shared" si="12"/>
        <v>0</v>
      </c>
      <c r="V54" s="386">
        <f t="shared" si="13"/>
        <v>4000</v>
      </c>
      <c r="W54" s="386">
        <f t="shared" si="14"/>
        <v>4000</v>
      </c>
      <c r="X54" s="392">
        <f t="shared" si="15"/>
        <v>5.7500000000000002E-2</v>
      </c>
      <c r="Y54" s="392">
        <f t="shared" si="16"/>
        <v>4.2959999999999998E-2</v>
      </c>
      <c r="Z54" s="388" t="s">
        <v>22</v>
      </c>
      <c r="AA54" s="389"/>
      <c r="AB54" s="388"/>
      <c r="AC54" s="389"/>
      <c r="AD54" s="390">
        <v>23</v>
      </c>
      <c r="AE54" s="391">
        <v>1600</v>
      </c>
      <c r="AF54" s="392">
        <v>1.074E-2</v>
      </c>
      <c r="AG54" s="381"/>
    </row>
    <row r="55" spans="1:33" s="107" customFormat="1" ht="18.75" customHeight="1">
      <c r="A55" s="381"/>
      <c r="B55" s="393"/>
      <c r="C55" s="394" t="s">
        <v>86</v>
      </c>
      <c r="D55" s="395"/>
      <c r="E55" s="395"/>
      <c r="F55" s="395"/>
      <c r="G55" s="395"/>
      <c r="H55" s="384"/>
      <c r="I55" s="384"/>
      <c r="J55" s="384">
        <f>SUM(J42:J54)</f>
        <v>140800</v>
      </c>
      <c r="K55" s="384">
        <f>SUM(K42:K54)</f>
        <v>140800</v>
      </c>
      <c r="L55" s="384"/>
      <c r="M55" s="384"/>
      <c r="N55" s="384"/>
      <c r="O55" s="384"/>
      <c r="P55" s="384"/>
      <c r="Q55" s="384"/>
      <c r="R55" s="384"/>
      <c r="S55" s="384"/>
      <c r="T55" s="384">
        <f>SUM(T42)</f>
        <v>0</v>
      </c>
      <c r="U55" s="384">
        <f>SUM(U42)</f>
        <v>0</v>
      </c>
      <c r="V55" s="384">
        <f>SUM(V42:V54)</f>
        <v>140800</v>
      </c>
      <c r="W55" s="384">
        <f>SUM(W42:W54)</f>
        <v>140800</v>
      </c>
      <c r="X55" s="398">
        <f>SUM(X42:X54)</f>
        <v>2.024</v>
      </c>
      <c r="Y55" s="398">
        <f>SUM(Y42:Y54)</f>
        <v>1.5121919999999998</v>
      </c>
      <c r="Z55" s="388"/>
      <c r="AA55" s="388"/>
      <c r="AB55" s="388"/>
      <c r="AC55" s="388"/>
      <c r="AD55" s="397"/>
      <c r="AE55" s="397"/>
      <c r="AF55" s="398"/>
      <c r="AG55" s="381"/>
    </row>
    <row r="56" spans="1:33" s="107" customFormat="1" ht="18.75" customHeight="1">
      <c r="A56" s="377">
        <v>1</v>
      </c>
      <c r="B56" s="378" t="s">
        <v>204</v>
      </c>
      <c r="C56" s="379" t="s">
        <v>28</v>
      </c>
      <c r="D56" s="380" t="s">
        <v>21</v>
      </c>
      <c r="E56" s="381">
        <v>64</v>
      </c>
      <c r="F56" s="381">
        <v>53</v>
      </c>
      <c r="G56" s="381" t="s">
        <v>205</v>
      </c>
      <c r="H56" s="382"/>
      <c r="I56" s="382"/>
      <c r="J56" s="383">
        <v>4923</v>
      </c>
      <c r="K56" s="383">
        <f>H56+I56+J56</f>
        <v>4923</v>
      </c>
      <c r="L56" s="384"/>
      <c r="M56" s="382"/>
      <c r="N56" s="384"/>
      <c r="O56" s="382"/>
      <c r="P56" s="384"/>
      <c r="Q56" s="382"/>
      <c r="R56" s="384"/>
      <c r="S56" s="382"/>
      <c r="T56" s="385">
        <f>H56+L56+P56</f>
        <v>0</v>
      </c>
      <c r="U56" s="385">
        <f>I56+M56+Q56</f>
        <v>0</v>
      </c>
      <c r="V56" s="386">
        <f>J56+N56+R56</f>
        <v>4923</v>
      </c>
      <c r="W56" s="386">
        <f>T56+U56+V56</f>
        <v>4923</v>
      </c>
      <c r="X56" s="392">
        <f>W56/AE56*AD56/1000</f>
        <v>0.83980588235294118</v>
      </c>
      <c r="Y56" s="392">
        <f>W56*AF56/1000</f>
        <v>0.67445100000000002</v>
      </c>
      <c r="Z56" s="388" t="s">
        <v>22</v>
      </c>
      <c r="AA56" s="389"/>
      <c r="AB56" s="388"/>
      <c r="AC56" s="389"/>
      <c r="AD56" s="390">
        <v>29</v>
      </c>
      <c r="AE56" s="391">
        <v>170</v>
      </c>
      <c r="AF56" s="392">
        <v>0.13700000000000001</v>
      </c>
      <c r="AG56" s="381"/>
    </row>
    <row r="57" spans="1:33" s="107" customFormat="1" ht="18.75" customHeight="1">
      <c r="A57" s="381"/>
      <c r="B57" s="393"/>
      <c r="C57" s="394" t="s">
        <v>86</v>
      </c>
      <c r="D57" s="395"/>
      <c r="E57" s="395"/>
      <c r="F57" s="395"/>
      <c r="G57" s="395"/>
      <c r="H57" s="384"/>
      <c r="I57" s="384"/>
      <c r="J57" s="384">
        <f>SUM(J56:J56)</f>
        <v>4923</v>
      </c>
      <c r="K57" s="384">
        <f>SUM(K56:K56)</f>
        <v>4923</v>
      </c>
      <c r="L57" s="384"/>
      <c r="M57" s="384"/>
      <c r="N57" s="384"/>
      <c r="O57" s="384"/>
      <c r="P57" s="384"/>
      <c r="Q57" s="384"/>
      <c r="R57" s="384"/>
      <c r="S57" s="384"/>
      <c r="T57" s="384">
        <f>SUM(T56)</f>
        <v>0</v>
      </c>
      <c r="U57" s="384">
        <f>SUM(U56)</f>
        <v>0</v>
      </c>
      <c r="V57" s="384">
        <f>SUM(V56:V56)</f>
        <v>4923</v>
      </c>
      <c r="W57" s="384">
        <f>SUM(W56:W56)</f>
        <v>4923</v>
      </c>
      <c r="X57" s="398">
        <f>SUM(X56:X56)</f>
        <v>0.83980588235294118</v>
      </c>
      <c r="Y57" s="398">
        <f>SUM(Y56:Y56)</f>
        <v>0.67445100000000002</v>
      </c>
      <c r="Z57" s="388"/>
      <c r="AA57" s="388"/>
      <c r="AB57" s="388"/>
      <c r="AC57" s="388"/>
      <c r="AD57" s="397"/>
      <c r="AE57" s="397"/>
      <c r="AF57" s="398"/>
      <c r="AG57" s="381"/>
    </row>
    <row r="58" spans="1:33" s="107" customFormat="1" ht="18.75" customHeight="1">
      <c r="A58" s="377">
        <v>1</v>
      </c>
      <c r="B58" s="378" t="s">
        <v>206</v>
      </c>
      <c r="C58" s="379" t="s">
        <v>29</v>
      </c>
      <c r="D58" s="380" t="s">
        <v>21</v>
      </c>
      <c r="E58" s="381">
        <v>37</v>
      </c>
      <c r="F58" s="381">
        <v>49</v>
      </c>
      <c r="G58" s="381">
        <v>188</v>
      </c>
      <c r="H58" s="382"/>
      <c r="I58" s="382"/>
      <c r="J58" s="383">
        <v>85</v>
      </c>
      <c r="K58" s="383">
        <f t="shared" ref="K58:K63" si="17">H58+I58+J58</f>
        <v>85</v>
      </c>
      <c r="L58" s="384"/>
      <c r="M58" s="382"/>
      <c r="N58" s="384"/>
      <c r="O58" s="382"/>
      <c r="P58" s="384"/>
      <c r="Q58" s="382"/>
      <c r="R58" s="384"/>
      <c r="S58" s="382"/>
      <c r="T58" s="385">
        <f t="shared" ref="T58:V63" si="18">H58+L58+P58</f>
        <v>0</v>
      </c>
      <c r="U58" s="385">
        <f t="shared" si="18"/>
        <v>0</v>
      </c>
      <c r="V58" s="386">
        <f t="shared" si="18"/>
        <v>85</v>
      </c>
      <c r="W58" s="386">
        <f t="shared" ref="W58:W63" si="19">T58+U58+V58</f>
        <v>85</v>
      </c>
      <c r="X58" s="392">
        <f t="shared" ref="X58:X63" si="20">W58/AE58*AD58/1000</f>
        <v>1.4500000000000001E-2</v>
      </c>
      <c r="Y58" s="392">
        <f t="shared" ref="Y58:Y63" si="21">W58*AF58/1000</f>
        <v>1.1220000000000001E-2</v>
      </c>
      <c r="Z58" s="388" t="s">
        <v>25</v>
      </c>
      <c r="AA58" s="389"/>
      <c r="AB58" s="388"/>
      <c r="AC58" s="389"/>
      <c r="AD58" s="390">
        <v>29</v>
      </c>
      <c r="AE58" s="391">
        <v>170</v>
      </c>
      <c r="AF58" s="392">
        <v>0.13200000000000001</v>
      </c>
      <c r="AG58" s="381"/>
    </row>
    <row r="59" spans="1:33" s="107" customFormat="1" ht="18.75" customHeight="1">
      <c r="A59" s="377">
        <v>2</v>
      </c>
      <c r="B59" s="378" t="s">
        <v>206</v>
      </c>
      <c r="C59" s="379" t="s">
        <v>29</v>
      </c>
      <c r="D59" s="380" t="s">
        <v>21</v>
      </c>
      <c r="E59" s="381">
        <v>13</v>
      </c>
      <c r="F59" s="381">
        <v>50</v>
      </c>
      <c r="G59" s="381">
        <v>188</v>
      </c>
      <c r="H59" s="382"/>
      <c r="I59" s="382"/>
      <c r="J59" s="383">
        <v>170</v>
      </c>
      <c r="K59" s="383">
        <f t="shared" si="17"/>
        <v>170</v>
      </c>
      <c r="L59" s="384"/>
      <c r="M59" s="382"/>
      <c r="N59" s="384"/>
      <c r="O59" s="382"/>
      <c r="P59" s="384"/>
      <c r="Q59" s="382"/>
      <c r="R59" s="384"/>
      <c r="S59" s="382"/>
      <c r="T59" s="385">
        <f t="shared" si="18"/>
        <v>0</v>
      </c>
      <c r="U59" s="385">
        <f t="shared" si="18"/>
        <v>0</v>
      </c>
      <c r="V59" s="386">
        <f t="shared" si="18"/>
        <v>170</v>
      </c>
      <c r="W59" s="386">
        <f t="shared" si="19"/>
        <v>170</v>
      </c>
      <c r="X59" s="392">
        <f t="shared" si="20"/>
        <v>2.9000000000000001E-2</v>
      </c>
      <c r="Y59" s="392">
        <f t="shared" si="21"/>
        <v>2.2440000000000002E-2</v>
      </c>
      <c r="Z59" s="388" t="s">
        <v>25</v>
      </c>
      <c r="AA59" s="389"/>
      <c r="AB59" s="388"/>
      <c r="AC59" s="389"/>
      <c r="AD59" s="390">
        <v>29</v>
      </c>
      <c r="AE59" s="391">
        <v>170</v>
      </c>
      <c r="AF59" s="392">
        <v>0.13200000000000001</v>
      </c>
      <c r="AG59" s="381"/>
    </row>
    <row r="60" spans="1:33" s="107" customFormat="1" ht="18.75" customHeight="1">
      <c r="A60" s="377">
        <v>3</v>
      </c>
      <c r="B60" s="378" t="s">
        <v>206</v>
      </c>
      <c r="C60" s="379" t="s">
        <v>29</v>
      </c>
      <c r="D60" s="380" t="s">
        <v>21</v>
      </c>
      <c r="E60" s="381" t="s">
        <v>41</v>
      </c>
      <c r="F60" s="381">
        <v>94</v>
      </c>
      <c r="G60" s="381">
        <v>233</v>
      </c>
      <c r="H60" s="382"/>
      <c r="I60" s="382"/>
      <c r="J60" s="383">
        <v>12665</v>
      </c>
      <c r="K60" s="383">
        <f t="shared" si="17"/>
        <v>12665</v>
      </c>
      <c r="L60" s="384"/>
      <c r="M60" s="382"/>
      <c r="N60" s="384"/>
      <c r="O60" s="382"/>
      <c r="P60" s="384"/>
      <c r="Q60" s="382"/>
      <c r="R60" s="384"/>
      <c r="S60" s="382"/>
      <c r="T60" s="385">
        <f t="shared" si="18"/>
        <v>0</v>
      </c>
      <c r="U60" s="385">
        <f t="shared" si="18"/>
        <v>0</v>
      </c>
      <c r="V60" s="386">
        <f t="shared" si="18"/>
        <v>12665</v>
      </c>
      <c r="W60" s="386">
        <f t="shared" si="19"/>
        <v>12665</v>
      </c>
      <c r="X60" s="392">
        <f t="shared" si="20"/>
        <v>2.1604999999999999</v>
      </c>
      <c r="Y60" s="392">
        <f t="shared" si="21"/>
        <v>1.67178</v>
      </c>
      <c r="Z60" s="388" t="s">
        <v>25</v>
      </c>
      <c r="AA60" s="389"/>
      <c r="AB60" s="388"/>
      <c r="AC60" s="389"/>
      <c r="AD60" s="390">
        <v>29</v>
      </c>
      <c r="AE60" s="391">
        <v>170</v>
      </c>
      <c r="AF60" s="392">
        <v>0.13200000000000001</v>
      </c>
      <c r="AG60" s="381"/>
    </row>
    <row r="61" spans="1:33" s="107" customFormat="1" ht="18.75" customHeight="1">
      <c r="A61" s="377">
        <v>4</v>
      </c>
      <c r="B61" s="378" t="s">
        <v>206</v>
      </c>
      <c r="C61" s="379" t="s">
        <v>29</v>
      </c>
      <c r="D61" s="380" t="s">
        <v>21</v>
      </c>
      <c r="E61" s="381" t="s">
        <v>42</v>
      </c>
      <c r="F61" s="381">
        <v>94</v>
      </c>
      <c r="G61" s="381">
        <v>233</v>
      </c>
      <c r="H61" s="382"/>
      <c r="I61" s="382"/>
      <c r="J61" s="383">
        <v>4335</v>
      </c>
      <c r="K61" s="383">
        <f t="shared" si="17"/>
        <v>4335</v>
      </c>
      <c r="L61" s="384"/>
      <c r="M61" s="382"/>
      <c r="N61" s="384"/>
      <c r="O61" s="382"/>
      <c r="P61" s="384"/>
      <c r="Q61" s="382"/>
      <c r="R61" s="384"/>
      <c r="S61" s="382"/>
      <c r="T61" s="385">
        <f t="shared" si="18"/>
        <v>0</v>
      </c>
      <c r="U61" s="385">
        <f t="shared" si="18"/>
        <v>0</v>
      </c>
      <c r="V61" s="386">
        <f t="shared" si="18"/>
        <v>4335</v>
      </c>
      <c r="W61" s="386">
        <f t="shared" si="19"/>
        <v>4335</v>
      </c>
      <c r="X61" s="392">
        <f t="shared" si="20"/>
        <v>0.73950000000000005</v>
      </c>
      <c r="Y61" s="392">
        <f t="shared" si="21"/>
        <v>0.57222000000000006</v>
      </c>
      <c r="Z61" s="388" t="s">
        <v>25</v>
      </c>
      <c r="AA61" s="389"/>
      <c r="AB61" s="388"/>
      <c r="AC61" s="389"/>
      <c r="AD61" s="390">
        <v>29</v>
      </c>
      <c r="AE61" s="391">
        <v>170</v>
      </c>
      <c r="AF61" s="392">
        <v>0.13200000000000001</v>
      </c>
      <c r="AG61" s="381"/>
    </row>
    <row r="62" spans="1:33" s="107" customFormat="1" ht="18.75" customHeight="1">
      <c r="A62" s="377">
        <v>5</v>
      </c>
      <c r="B62" s="378" t="s">
        <v>206</v>
      </c>
      <c r="C62" s="379" t="s">
        <v>29</v>
      </c>
      <c r="D62" s="380" t="s">
        <v>21</v>
      </c>
      <c r="E62" s="381" t="s">
        <v>41</v>
      </c>
      <c r="F62" s="381">
        <v>97</v>
      </c>
      <c r="G62" s="381">
        <v>233</v>
      </c>
      <c r="H62" s="382"/>
      <c r="I62" s="382"/>
      <c r="J62" s="383">
        <v>9095</v>
      </c>
      <c r="K62" s="383">
        <f t="shared" si="17"/>
        <v>9095</v>
      </c>
      <c r="L62" s="384"/>
      <c r="M62" s="382"/>
      <c r="N62" s="384"/>
      <c r="O62" s="382"/>
      <c r="P62" s="384"/>
      <c r="Q62" s="382"/>
      <c r="R62" s="384"/>
      <c r="S62" s="382"/>
      <c r="T62" s="385">
        <f t="shared" si="18"/>
        <v>0</v>
      </c>
      <c r="U62" s="385">
        <f t="shared" si="18"/>
        <v>0</v>
      </c>
      <c r="V62" s="386">
        <f t="shared" si="18"/>
        <v>9095</v>
      </c>
      <c r="W62" s="386">
        <f t="shared" si="19"/>
        <v>9095</v>
      </c>
      <c r="X62" s="392">
        <f t="shared" si="20"/>
        <v>1.5515000000000001</v>
      </c>
      <c r="Y62" s="392">
        <f t="shared" si="21"/>
        <v>1.2005399999999999</v>
      </c>
      <c r="Z62" s="388" t="s">
        <v>25</v>
      </c>
      <c r="AA62" s="389"/>
      <c r="AB62" s="388"/>
      <c r="AC62" s="389"/>
      <c r="AD62" s="390">
        <v>29</v>
      </c>
      <c r="AE62" s="391">
        <v>170</v>
      </c>
      <c r="AF62" s="392">
        <v>0.13200000000000001</v>
      </c>
      <c r="AG62" s="381"/>
    </row>
    <row r="63" spans="1:33" s="107" customFormat="1" ht="18.75" customHeight="1">
      <c r="A63" s="377">
        <v>6</v>
      </c>
      <c r="B63" s="378" t="s">
        <v>206</v>
      </c>
      <c r="C63" s="379" t="s">
        <v>29</v>
      </c>
      <c r="D63" s="380" t="s">
        <v>21</v>
      </c>
      <c r="E63" s="381" t="s">
        <v>207</v>
      </c>
      <c r="F63" s="381">
        <v>98</v>
      </c>
      <c r="G63" s="381">
        <v>233</v>
      </c>
      <c r="H63" s="382"/>
      <c r="I63" s="382"/>
      <c r="J63" s="383">
        <v>2550</v>
      </c>
      <c r="K63" s="383">
        <f t="shared" si="17"/>
        <v>2550</v>
      </c>
      <c r="L63" s="384"/>
      <c r="M63" s="382"/>
      <c r="N63" s="384"/>
      <c r="O63" s="382"/>
      <c r="P63" s="384"/>
      <c r="Q63" s="382"/>
      <c r="R63" s="384"/>
      <c r="S63" s="382"/>
      <c r="T63" s="385">
        <f t="shared" si="18"/>
        <v>0</v>
      </c>
      <c r="U63" s="385">
        <f t="shared" si="18"/>
        <v>0</v>
      </c>
      <c r="V63" s="386">
        <f t="shared" si="18"/>
        <v>2550</v>
      </c>
      <c r="W63" s="386">
        <f t="shared" si="19"/>
        <v>2550</v>
      </c>
      <c r="X63" s="392">
        <f t="shared" si="20"/>
        <v>0.435</v>
      </c>
      <c r="Y63" s="392">
        <f t="shared" si="21"/>
        <v>0.33660000000000001</v>
      </c>
      <c r="Z63" s="388" t="s">
        <v>25</v>
      </c>
      <c r="AA63" s="389"/>
      <c r="AB63" s="388"/>
      <c r="AC63" s="389"/>
      <c r="AD63" s="390">
        <v>29</v>
      </c>
      <c r="AE63" s="391">
        <v>170</v>
      </c>
      <c r="AF63" s="392">
        <v>0.13200000000000001</v>
      </c>
      <c r="AG63" s="381"/>
    </row>
    <row r="64" spans="1:33" s="107" customFormat="1" ht="18.75" customHeight="1">
      <c r="A64" s="381"/>
      <c r="B64" s="393"/>
      <c r="C64" s="394" t="s">
        <v>86</v>
      </c>
      <c r="D64" s="395"/>
      <c r="E64" s="395"/>
      <c r="F64" s="395"/>
      <c r="G64" s="395"/>
      <c r="H64" s="384"/>
      <c r="I64" s="384"/>
      <c r="J64" s="384">
        <f>SUM(J58:J63)</f>
        <v>28900</v>
      </c>
      <c r="K64" s="384">
        <f>SUM(K58:K63)</f>
        <v>28900</v>
      </c>
      <c r="L64" s="384"/>
      <c r="M64" s="384"/>
      <c r="N64" s="384"/>
      <c r="O64" s="384"/>
      <c r="P64" s="384"/>
      <c r="Q64" s="384"/>
      <c r="R64" s="384"/>
      <c r="S64" s="384"/>
      <c r="T64" s="384">
        <f>SUM(T58)</f>
        <v>0</v>
      </c>
      <c r="U64" s="384">
        <f>SUM(U58)</f>
        <v>0</v>
      </c>
      <c r="V64" s="384">
        <f>SUM(V58:V63)</f>
        <v>28900</v>
      </c>
      <c r="W64" s="384">
        <f>SUM(W58:W63)</f>
        <v>28900</v>
      </c>
      <c r="X64" s="398">
        <f>SUM(X58:X63)</f>
        <v>4.93</v>
      </c>
      <c r="Y64" s="398">
        <f>SUM(Y58:Y63)</f>
        <v>3.8148</v>
      </c>
      <c r="Z64" s="388"/>
      <c r="AA64" s="388"/>
      <c r="AB64" s="388"/>
      <c r="AC64" s="388"/>
      <c r="AD64" s="397"/>
      <c r="AE64" s="397"/>
      <c r="AF64" s="398"/>
      <c r="AG64" s="381"/>
    </row>
    <row r="65" spans="1:33" s="107" customFormat="1" ht="18.75" customHeight="1">
      <c r="A65" s="377">
        <v>1</v>
      </c>
      <c r="B65" s="378" t="s">
        <v>208</v>
      </c>
      <c r="C65" s="379" t="s">
        <v>209</v>
      </c>
      <c r="D65" s="380" t="s">
        <v>21</v>
      </c>
      <c r="E65" s="381" t="s">
        <v>210</v>
      </c>
      <c r="F65" s="381">
        <v>0</v>
      </c>
      <c r="G65" s="381">
        <v>0</v>
      </c>
      <c r="H65" s="382"/>
      <c r="I65" s="382"/>
      <c r="J65" s="383">
        <v>18</v>
      </c>
      <c r="K65" s="383">
        <f>H65+I65+J65</f>
        <v>18</v>
      </c>
      <c r="L65" s="384"/>
      <c r="M65" s="382"/>
      <c r="N65" s="384"/>
      <c r="O65" s="382"/>
      <c r="P65" s="384"/>
      <c r="Q65" s="382"/>
      <c r="R65" s="384"/>
      <c r="S65" s="382"/>
      <c r="T65" s="385">
        <f>H65+L65+P65</f>
        <v>0</v>
      </c>
      <c r="U65" s="385">
        <f>I65+M65+Q65</f>
        <v>0</v>
      </c>
      <c r="V65" s="386">
        <f>J65+N65+R65</f>
        <v>18</v>
      </c>
      <c r="W65" s="386">
        <f>T65+U65+V65</f>
        <v>18</v>
      </c>
      <c r="X65" s="392">
        <v>2E-3</v>
      </c>
      <c r="Y65" s="392">
        <f>W65*AF65/1000</f>
        <v>2.1779999999999998E-3</v>
      </c>
      <c r="Z65" s="388" t="s">
        <v>25</v>
      </c>
      <c r="AA65" s="389"/>
      <c r="AB65" s="388"/>
      <c r="AC65" s="389"/>
      <c r="AD65" s="400"/>
      <c r="AE65" s="401">
        <v>1</v>
      </c>
      <c r="AF65" s="402">
        <v>0.121</v>
      </c>
      <c r="AG65" s="381"/>
    </row>
    <row r="66" spans="1:33" s="107" customFormat="1" ht="18.75" customHeight="1">
      <c r="A66" s="381"/>
      <c r="B66" s="393"/>
      <c r="C66" s="394" t="s">
        <v>86</v>
      </c>
      <c r="D66" s="395"/>
      <c r="E66" s="395"/>
      <c r="F66" s="395"/>
      <c r="G66" s="395"/>
      <c r="H66" s="384"/>
      <c r="I66" s="384"/>
      <c r="J66" s="384">
        <f>SUM(J65:J65)</f>
        <v>18</v>
      </c>
      <c r="K66" s="384">
        <f>SUM(K65:K65)</f>
        <v>18</v>
      </c>
      <c r="L66" s="384"/>
      <c r="M66" s="384"/>
      <c r="N66" s="384"/>
      <c r="O66" s="384"/>
      <c r="P66" s="384"/>
      <c r="Q66" s="384"/>
      <c r="R66" s="384"/>
      <c r="S66" s="384"/>
      <c r="T66" s="384">
        <f>SUM(T65)</f>
        <v>0</v>
      </c>
      <c r="U66" s="384">
        <f>SUM(U65)</f>
        <v>0</v>
      </c>
      <c r="V66" s="384">
        <f>SUM(V65:V65)</f>
        <v>18</v>
      </c>
      <c r="W66" s="384">
        <f>SUM(W65:W65)</f>
        <v>18</v>
      </c>
      <c r="X66" s="398">
        <f>SUM(X65:X65)</f>
        <v>2E-3</v>
      </c>
      <c r="Y66" s="398">
        <f>SUM(Y65:Y65)</f>
        <v>2.1779999999999998E-3</v>
      </c>
      <c r="Z66" s="388"/>
      <c r="AA66" s="388"/>
      <c r="AB66" s="388"/>
      <c r="AC66" s="388"/>
      <c r="AD66" s="403"/>
      <c r="AE66" s="403"/>
      <c r="AF66" s="404"/>
      <c r="AG66" s="381"/>
    </row>
    <row r="67" spans="1:33" s="107" customFormat="1" ht="18.75" customHeight="1">
      <c r="A67" s="377">
        <v>1</v>
      </c>
      <c r="B67" s="378" t="s">
        <v>211</v>
      </c>
      <c r="C67" s="379" t="s">
        <v>65</v>
      </c>
      <c r="D67" s="380" t="s">
        <v>21</v>
      </c>
      <c r="E67" s="381">
        <v>2</v>
      </c>
      <c r="F67" s="381">
        <v>91</v>
      </c>
      <c r="G67" s="381">
        <v>33</v>
      </c>
      <c r="H67" s="382"/>
      <c r="I67" s="382"/>
      <c r="J67" s="383">
        <v>360</v>
      </c>
      <c r="K67" s="383">
        <f>H67+I67+J67</f>
        <v>360</v>
      </c>
      <c r="L67" s="384"/>
      <c r="M67" s="382"/>
      <c r="N67" s="384"/>
      <c r="O67" s="382"/>
      <c r="P67" s="384"/>
      <c r="Q67" s="382"/>
      <c r="R67" s="384"/>
      <c r="S67" s="382"/>
      <c r="T67" s="385">
        <f t="shared" ref="T67:V68" si="22">H67+L67+P67</f>
        <v>0</v>
      </c>
      <c r="U67" s="385">
        <f t="shared" si="22"/>
        <v>0</v>
      </c>
      <c r="V67" s="386">
        <f t="shared" si="22"/>
        <v>360</v>
      </c>
      <c r="W67" s="386">
        <f>T67+U67+V67</f>
        <v>360</v>
      </c>
      <c r="X67" s="392">
        <f>W67/AE67*AD67/1000</f>
        <v>0.14399999999999999</v>
      </c>
      <c r="Y67" s="392">
        <f>W67*AF67/1000</f>
        <v>0.09</v>
      </c>
      <c r="Z67" s="388"/>
      <c r="AA67" s="389" t="s">
        <v>212</v>
      </c>
      <c r="AB67" s="388"/>
      <c r="AC67" s="389"/>
      <c r="AD67" s="400">
        <v>48</v>
      </c>
      <c r="AE67" s="401">
        <v>120</v>
      </c>
      <c r="AF67" s="402">
        <v>0.25</v>
      </c>
      <c r="AG67" s="381"/>
    </row>
    <row r="68" spans="1:33" s="107" customFormat="1" ht="18.75" customHeight="1">
      <c r="A68" s="377">
        <v>2</v>
      </c>
      <c r="B68" s="378" t="s">
        <v>211</v>
      </c>
      <c r="C68" s="399" t="s">
        <v>65</v>
      </c>
      <c r="D68" s="380" t="s">
        <v>21</v>
      </c>
      <c r="E68" s="381">
        <v>11</v>
      </c>
      <c r="F68" s="381">
        <v>95</v>
      </c>
      <c r="G68" s="381">
        <v>33</v>
      </c>
      <c r="H68" s="382"/>
      <c r="I68" s="382"/>
      <c r="J68" s="383">
        <v>4852</v>
      </c>
      <c r="K68" s="383">
        <f>H68+I68+J68</f>
        <v>4852</v>
      </c>
      <c r="L68" s="384"/>
      <c r="M68" s="382"/>
      <c r="N68" s="384"/>
      <c r="O68" s="382"/>
      <c r="P68" s="384"/>
      <c r="Q68" s="382"/>
      <c r="R68" s="384"/>
      <c r="S68" s="382"/>
      <c r="T68" s="385">
        <f t="shared" si="22"/>
        <v>0</v>
      </c>
      <c r="U68" s="385">
        <f t="shared" si="22"/>
        <v>0</v>
      </c>
      <c r="V68" s="386">
        <f t="shared" si="22"/>
        <v>4852</v>
      </c>
      <c r="W68" s="386">
        <f>T68+U68+V68</f>
        <v>4852</v>
      </c>
      <c r="X68" s="392">
        <f>W68/AE68*AD68/1000</f>
        <v>1.9407999999999996</v>
      </c>
      <c r="Y68" s="392">
        <f>W68*AF68/1000</f>
        <v>1.2130000000000001</v>
      </c>
      <c r="Z68" s="388"/>
      <c r="AA68" s="389" t="s">
        <v>212</v>
      </c>
      <c r="AB68" s="388"/>
      <c r="AC68" s="389"/>
      <c r="AD68" s="400">
        <v>48</v>
      </c>
      <c r="AE68" s="401">
        <v>120</v>
      </c>
      <c r="AF68" s="402">
        <v>0.25</v>
      </c>
      <c r="AG68" s="381"/>
    </row>
    <row r="69" spans="1:33" s="107" customFormat="1" ht="18.75" customHeight="1">
      <c r="A69" s="381"/>
      <c r="B69" s="393"/>
      <c r="C69" s="394" t="s">
        <v>86</v>
      </c>
      <c r="D69" s="395"/>
      <c r="E69" s="395"/>
      <c r="F69" s="395"/>
      <c r="G69" s="395"/>
      <c r="H69" s="384"/>
      <c r="I69" s="384"/>
      <c r="J69" s="384">
        <f>SUM(J67:J68)</f>
        <v>5212</v>
      </c>
      <c r="K69" s="384">
        <f>SUM(K67:K68)</f>
        <v>5212</v>
      </c>
      <c r="L69" s="384"/>
      <c r="M69" s="384"/>
      <c r="N69" s="384"/>
      <c r="O69" s="384"/>
      <c r="P69" s="384"/>
      <c r="Q69" s="384"/>
      <c r="R69" s="384"/>
      <c r="S69" s="384"/>
      <c r="T69" s="384">
        <f>SUM(T67)</f>
        <v>0</v>
      </c>
      <c r="U69" s="384">
        <f>SUM(U67)</f>
        <v>0</v>
      </c>
      <c r="V69" s="384">
        <f>SUM(V67:V68)</f>
        <v>5212</v>
      </c>
      <c r="W69" s="384">
        <f>SUM(W67:W68)</f>
        <v>5212</v>
      </c>
      <c r="X69" s="398">
        <f>SUM(X67:X68)</f>
        <v>2.0847999999999995</v>
      </c>
      <c r="Y69" s="398">
        <f>SUM(Y67:Y68)</f>
        <v>1.3030000000000002</v>
      </c>
      <c r="Z69" s="388"/>
      <c r="AA69" s="388"/>
      <c r="AB69" s="388"/>
      <c r="AC69" s="388"/>
      <c r="AD69" s="403"/>
      <c r="AE69" s="403"/>
      <c r="AF69" s="404"/>
      <c r="AG69" s="381"/>
    </row>
    <row r="70" spans="1:33" s="107" customFormat="1" ht="18.75" customHeight="1">
      <c r="A70" s="377">
        <v>1</v>
      </c>
      <c r="B70" s="378" t="s">
        <v>213</v>
      </c>
      <c r="C70" s="379" t="s">
        <v>66</v>
      </c>
      <c r="D70" s="380" t="s">
        <v>21</v>
      </c>
      <c r="E70" s="381">
        <v>97</v>
      </c>
      <c r="F70" s="381">
        <v>84</v>
      </c>
      <c r="G70" s="381">
        <v>606</v>
      </c>
      <c r="H70" s="382"/>
      <c r="I70" s="382"/>
      <c r="J70" s="383">
        <v>3640</v>
      </c>
      <c r="K70" s="383">
        <f>H70+I70+J70</f>
        <v>3640</v>
      </c>
      <c r="L70" s="384"/>
      <c r="M70" s="382"/>
      <c r="N70" s="384"/>
      <c r="O70" s="382"/>
      <c r="P70" s="384"/>
      <c r="Q70" s="382"/>
      <c r="R70" s="384"/>
      <c r="S70" s="382"/>
      <c r="T70" s="385">
        <f t="shared" ref="T70:V72" si="23">H70+L70+P70</f>
        <v>0</v>
      </c>
      <c r="U70" s="385">
        <f t="shared" si="23"/>
        <v>0</v>
      </c>
      <c r="V70" s="386">
        <f t="shared" si="23"/>
        <v>3640</v>
      </c>
      <c r="W70" s="386">
        <f>T70+U70+V70</f>
        <v>3640</v>
      </c>
      <c r="X70" s="392">
        <f>W70/AE70*AD70/1000</f>
        <v>2.3833333333333333</v>
      </c>
      <c r="Y70" s="392">
        <f>W70*AF70/1000</f>
        <v>1.6379999999999999</v>
      </c>
      <c r="Z70" s="388" t="s">
        <v>22</v>
      </c>
      <c r="AA70" s="389"/>
      <c r="AB70" s="388"/>
      <c r="AC70" s="389"/>
      <c r="AD70" s="400">
        <v>55</v>
      </c>
      <c r="AE70" s="401">
        <v>84</v>
      </c>
      <c r="AF70" s="402">
        <v>0.45</v>
      </c>
      <c r="AG70" s="381"/>
    </row>
    <row r="71" spans="1:33" s="107" customFormat="1" ht="18.75" customHeight="1">
      <c r="A71" s="377">
        <v>2</v>
      </c>
      <c r="B71" s="378" t="s">
        <v>213</v>
      </c>
      <c r="C71" s="399" t="s">
        <v>66</v>
      </c>
      <c r="D71" s="380" t="s">
        <v>21</v>
      </c>
      <c r="E71" s="381">
        <v>98</v>
      </c>
      <c r="F71" s="381">
        <v>84</v>
      </c>
      <c r="G71" s="381">
        <v>606</v>
      </c>
      <c r="H71" s="382"/>
      <c r="I71" s="382"/>
      <c r="J71" s="383">
        <v>2100</v>
      </c>
      <c r="K71" s="383">
        <f>H71+I71+J71</f>
        <v>2100</v>
      </c>
      <c r="L71" s="384"/>
      <c r="M71" s="382"/>
      <c r="N71" s="384"/>
      <c r="O71" s="382"/>
      <c r="P71" s="384"/>
      <c r="Q71" s="382"/>
      <c r="R71" s="384"/>
      <c r="S71" s="382"/>
      <c r="T71" s="385">
        <f t="shared" si="23"/>
        <v>0</v>
      </c>
      <c r="U71" s="385">
        <f t="shared" si="23"/>
        <v>0</v>
      </c>
      <c r="V71" s="386">
        <f t="shared" si="23"/>
        <v>2100</v>
      </c>
      <c r="W71" s="386">
        <f>T71+U71+V71</f>
        <v>2100</v>
      </c>
      <c r="X71" s="392">
        <f>W71/AE71*AD71/1000</f>
        <v>1.375</v>
      </c>
      <c r="Y71" s="392">
        <f>W71*AF71/1000</f>
        <v>0.94499999999999995</v>
      </c>
      <c r="Z71" s="388" t="s">
        <v>22</v>
      </c>
      <c r="AA71" s="389"/>
      <c r="AB71" s="388"/>
      <c r="AC71" s="389"/>
      <c r="AD71" s="400">
        <v>55</v>
      </c>
      <c r="AE71" s="401">
        <v>84</v>
      </c>
      <c r="AF71" s="402">
        <v>0.45</v>
      </c>
      <c r="AG71" s="381"/>
    </row>
    <row r="72" spans="1:33" s="107" customFormat="1" ht="18.75" customHeight="1">
      <c r="A72" s="377">
        <v>3</v>
      </c>
      <c r="B72" s="378" t="s">
        <v>213</v>
      </c>
      <c r="C72" s="399" t="s">
        <v>66</v>
      </c>
      <c r="D72" s="380" t="s">
        <v>21</v>
      </c>
      <c r="E72" s="381">
        <v>99</v>
      </c>
      <c r="F72" s="381">
        <v>84</v>
      </c>
      <c r="G72" s="381">
        <v>606</v>
      </c>
      <c r="H72" s="382"/>
      <c r="I72" s="382"/>
      <c r="J72" s="383">
        <v>155</v>
      </c>
      <c r="K72" s="383">
        <f>H72+I72+J72</f>
        <v>155</v>
      </c>
      <c r="L72" s="384"/>
      <c r="M72" s="382"/>
      <c r="N72" s="384"/>
      <c r="O72" s="382"/>
      <c r="P72" s="384"/>
      <c r="Q72" s="382"/>
      <c r="R72" s="384"/>
      <c r="S72" s="382"/>
      <c r="T72" s="385">
        <f t="shared" si="23"/>
        <v>0</v>
      </c>
      <c r="U72" s="385">
        <f t="shared" si="23"/>
        <v>0</v>
      </c>
      <c r="V72" s="386">
        <f t="shared" si="23"/>
        <v>155</v>
      </c>
      <c r="W72" s="386">
        <f>T72+U72+V72</f>
        <v>155</v>
      </c>
      <c r="X72" s="392">
        <f>W72/AE72*AD72/1000</f>
        <v>0.10148809523809524</v>
      </c>
      <c r="Y72" s="392">
        <f>W72*AF72/1000</f>
        <v>6.9750000000000006E-2</v>
      </c>
      <c r="Z72" s="388" t="s">
        <v>22</v>
      </c>
      <c r="AA72" s="389"/>
      <c r="AB72" s="388"/>
      <c r="AC72" s="389"/>
      <c r="AD72" s="400">
        <v>55</v>
      </c>
      <c r="AE72" s="401">
        <v>84</v>
      </c>
      <c r="AF72" s="402">
        <v>0.45</v>
      </c>
      <c r="AG72" s="381"/>
    </row>
    <row r="73" spans="1:33" s="107" customFormat="1" ht="18.75" customHeight="1">
      <c r="A73" s="381"/>
      <c r="B73" s="393"/>
      <c r="C73" s="394" t="s">
        <v>86</v>
      </c>
      <c r="D73" s="395"/>
      <c r="E73" s="395"/>
      <c r="F73" s="395"/>
      <c r="G73" s="395"/>
      <c r="H73" s="384"/>
      <c r="I73" s="384"/>
      <c r="J73" s="384">
        <f>SUM(J70:J72)</f>
        <v>5895</v>
      </c>
      <c r="K73" s="384">
        <f>SUM(K70:K72)</f>
        <v>5895</v>
      </c>
      <c r="L73" s="384"/>
      <c r="M73" s="384"/>
      <c r="N73" s="384"/>
      <c r="O73" s="384"/>
      <c r="P73" s="384"/>
      <c r="Q73" s="384"/>
      <c r="R73" s="384"/>
      <c r="S73" s="384"/>
      <c r="T73" s="384">
        <f>SUM(T70)</f>
        <v>0</v>
      </c>
      <c r="U73" s="384">
        <f>SUM(U70)</f>
        <v>0</v>
      </c>
      <c r="V73" s="384">
        <f>SUM(V70:V72)</f>
        <v>5895</v>
      </c>
      <c r="W73" s="384">
        <f>SUM(W70:W72)</f>
        <v>5895</v>
      </c>
      <c r="X73" s="398">
        <f>SUM(X70:X72)</f>
        <v>3.8598214285714287</v>
      </c>
      <c r="Y73" s="398">
        <f>SUM(Y70:Y72)</f>
        <v>2.6527499999999997</v>
      </c>
      <c r="Z73" s="388"/>
      <c r="AA73" s="388"/>
      <c r="AB73" s="388"/>
      <c r="AC73" s="388"/>
      <c r="AD73" s="397"/>
      <c r="AE73" s="397"/>
      <c r="AF73" s="398"/>
      <c r="AG73" s="381"/>
    </row>
    <row r="74" spans="1:33" s="107" customFormat="1" ht="18.75" customHeight="1">
      <c r="A74" s="377">
        <v>1</v>
      </c>
      <c r="B74" s="378" t="s">
        <v>214</v>
      </c>
      <c r="C74" s="379" t="s">
        <v>215</v>
      </c>
      <c r="D74" s="380" t="s">
        <v>21</v>
      </c>
      <c r="E74" s="381">
        <v>13</v>
      </c>
      <c r="F74" s="381">
        <v>55</v>
      </c>
      <c r="G74" s="381" t="s">
        <v>216</v>
      </c>
      <c r="H74" s="382"/>
      <c r="I74" s="382"/>
      <c r="J74" s="383">
        <v>730</v>
      </c>
      <c r="K74" s="383">
        <f t="shared" ref="K74:K90" si="24">H74+I74+J74</f>
        <v>730</v>
      </c>
      <c r="L74" s="384"/>
      <c r="M74" s="382"/>
      <c r="N74" s="384"/>
      <c r="O74" s="382"/>
      <c r="P74" s="384"/>
      <c r="Q74" s="382"/>
      <c r="R74" s="384"/>
      <c r="S74" s="382"/>
      <c r="T74" s="385">
        <f t="shared" ref="T74:T90" si="25">H74+L74+P74</f>
        <v>0</v>
      </c>
      <c r="U74" s="385">
        <f t="shared" ref="U74:U90" si="26">I74+M74+Q74</f>
        <v>0</v>
      </c>
      <c r="V74" s="386">
        <f t="shared" ref="V74:V90" si="27">J74+N74+R74</f>
        <v>730</v>
      </c>
      <c r="W74" s="386">
        <f t="shared" ref="W74:W90" si="28">T74+U74+V74</f>
        <v>730</v>
      </c>
      <c r="X74" s="392">
        <f t="shared" ref="X74:X90" si="29">W74/AE74*AD74/1000</f>
        <v>0.11314999999999999</v>
      </c>
      <c r="Y74" s="392">
        <f t="shared" ref="Y74:Y90" si="30">W74*AF74/1000</f>
        <v>4.088E-2</v>
      </c>
      <c r="Z74" s="388"/>
      <c r="AA74" s="389"/>
      <c r="AB74" s="388"/>
      <c r="AC74" s="389"/>
      <c r="AD74" s="390">
        <v>62</v>
      </c>
      <c r="AE74" s="391">
        <v>400</v>
      </c>
      <c r="AF74" s="392">
        <v>5.6000000000000001E-2</v>
      </c>
      <c r="AG74" s="381"/>
    </row>
    <row r="75" spans="1:33" s="107" customFormat="1" ht="18.75" customHeight="1">
      <c r="A75" s="377">
        <v>2</v>
      </c>
      <c r="B75" s="378" t="s">
        <v>214</v>
      </c>
      <c r="C75" s="379" t="s">
        <v>215</v>
      </c>
      <c r="D75" s="380" t="s">
        <v>21</v>
      </c>
      <c r="E75" s="381">
        <v>7</v>
      </c>
      <c r="F75" s="381">
        <v>56</v>
      </c>
      <c r="G75" s="381">
        <v>10</v>
      </c>
      <c r="H75" s="382"/>
      <c r="I75" s="382"/>
      <c r="J75" s="383">
        <v>73</v>
      </c>
      <c r="K75" s="383">
        <f t="shared" si="24"/>
        <v>73</v>
      </c>
      <c r="L75" s="384"/>
      <c r="M75" s="382"/>
      <c r="N75" s="384"/>
      <c r="O75" s="382"/>
      <c r="P75" s="384"/>
      <c r="Q75" s="382"/>
      <c r="R75" s="384"/>
      <c r="S75" s="382"/>
      <c r="T75" s="385">
        <f t="shared" si="25"/>
        <v>0</v>
      </c>
      <c r="U75" s="385">
        <f t="shared" si="26"/>
        <v>0</v>
      </c>
      <c r="V75" s="386">
        <f t="shared" si="27"/>
        <v>73</v>
      </c>
      <c r="W75" s="386">
        <f t="shared" si="28"/>
        <v>73</v>
      </c>
      <c r="X75" s="392">
        <f t="shared" si="29"/>
        <v>1.1314999999999999E-2</v>
      </c>
      <c r="Y75" s="392">
        <f t="shared" si="30"/>
        <v>4.0880000000000005E-3</v>
      </c>
      <c r="Z75" s="388"/>
      <c r="AA75" s="389"/>
      <c r="AB75" s="388"/>
      <c r="AC75" s="389"/>
      <c r="AD75" s="390">
        <v>62</v>
      </c>
      <c r="AE75" s="391">
        <v>400</v>
      </c>
      <c r="AF75" s="392">
        <v>5.6000000000000001E-2</v>
      </c>
      <c r="AG75" s="381"/>
    </row>
    <row r="76" spans="1:33" s="107" customFormat="1" ht="18.75" customHeight="1">
      <c r="A76" s="377">
        <v>3</v>
      </c>
      <c r="B76" s="378" t="s">
        <v>214</v>
      </c>
      <c r="C76" s="379" t="s">
        <v>215</v>
      </c>
      <c r="D76" s="380" t="s">
        <v>21</v>
      </c>
      <c r="E76" s="381">
        <v>8</v>
      </c>
      <c r="F76" s="381">
        <v>56</v>
      </c>
      <c r="G76" s="381">
        <v>10</v>
      </c>
      <c r="H76" s="382"/>
      <c r="I76" s="382"/>
      <c r="J76" s="383">
        <v>3168</v>
      </c>
      <c r="K76" s="383">
        <f t="shared" si="24"/>
        <v>3168</v>
      </c>
      <c r="L76" s="384"/>
      <c r="M76" s="382"/>
      <c r="N76" s="384"/>
      <c r="O76" s="382"/>
      <c r="P76" s="384"/>
      <c r="Q76" s="382"/>
      <c r="R76" s="384"/>
      <c r="S76" s="382"/>
      <c r="T76" s="385">
        <f t="shared" si="25"/>
        <v>0</v>
      </c>
      <c r="U76" s="385">
        <f t="shared" si="26"/>
        <v>0</v>
      </c>
      <c r="V76" s="386">
        <f t="shared" si="27"/>
        <v>3168</v>
      </c>
      <c r="W76" s="386">
        <f t="shared" si="28"/>
        <v>3168</v>
      </c>
      <c r="X76" s="392">
        <f t="shared" si="29"/>
        <v>0.49104000000000003</v>
      </c>
      <c r="Y76" s="392">
        <f t="shared" si="30"/>
        <v>0.17740800000000001</v>
      </c>
      <c r="Z76" s="388"/>
      <c r="AA76" s="389"/>
      <c r="AB76" s="388"/>
      <c r="AC76" s="389"/>
      <c r="AD76" s="390">
        <v>62</v>
      </c>
      <c r="AE76" s="391">
        <v>400</v>
      </c>
      <c r="AF76" s="392">
        <v>5.6000000000000001E-2</v>
      </c>
      <c r="AG76" s="381"/>
    </row>
    <row r="77" spans="1:33" s="107" customFormat="1" ht="18.75" customHeight="1">
      <c r="A77" s="377">
        <v>4</v>
      </c>
      <c r="B77" s="378" t="s">
        <v>214</v>
      </c>
      <c r="C77" s="379" t="s">
        <v>215</v>
      </c>
      <c r="D77" s="380" t="s">
        <v>21</v>
      </c>
      <c r="E77" s="381">
        <v>14</v>
      </c>
      <c r="F77" s="381">
        <v>56</v>
      </c>
      <c r="G77" s="381">
        <v>10</v>
      </c>
      <c r="H77" s="382"/>
      <c r="I77" s="382"/>
      <c r="J77" s="383">
        <v>20</v>
      </c>
      <c r="K77" s="383">
        <f t="shared" si="24"/>
        <v>20</v>
      </c>
      <c r="L77" s="384"/>
      <c r="M77" s="382"/>
      <c r="N77" s="384"/>
      <c r="O77" s="382"/>
      <c r="P77" s="384"/>
      <c r="Q77" s="382"/>
      <c r="R77" s="384"/>
      <c r="S77" s="382"/>
      <c r="T77" s="385">
        <f t="shared" si="25"/>
        <v>0</v>
      </c>
      <c r="U77" s="385">
        <f t="shared" si="26"/>
        <v>0</v>
      </c>
      <c r="V77" s="386">
        <f t="shared" si="27"/>
        <v>20</v>
      </c>
      <c r="W77" s="386">
        <f t="shared" si="28"/>
        <v>20</v>
      </c>
      <c r="X77" s="392">
        <f t="shared" si="29"/>
        <v>3.0999999999999999E-3</v>
      </c>
      <c r="Y77" s="392">
        <f t="shared" si="30"/>
        <v>1.1200000000000001E-3</v>
      </c>
      <c r="Z77" s="388"/>
      <c r="AA77" s="389"/>
      <c r="AB77" s="388"/>
      <c r="AC77" s="389"/>
      <c r="AD77" s="390">
        <v>62</v>
      </c>
      <c r="AE77" s="391">
        <v>400</v>
      </c>
      <c r="AF77" s="392">
        <v>5.6000000000000001E-2</v>
      </c>
      <c r="AG77" s="381"/>
    </row>
    <row r="78" spans="1:33" s="107" customFormat="1" ht="18.75" customHeight="1">
      <c r="A78" s="377">
        <v>5</v>
      </c>
      <c r="B78" s="378" t="s">
        <v>214</v>
      </c>
      <c r="C78" s="379" t="s">
        <v>215</v>
      </c>
      <c r="D78" s="380" t="s">
        <v>21</v>
      </c>
      <c r="E78" s="381">
        <v>16</v>
      </c>
      <c r="F78" s="381">
        <v>56</v>
      </c>
      <c r="G78" s="381">
        <v>10</v>
      </c>
      <c r="H78" s="382"/>
      <c r="I78" s="382"/>
      <c r="J78" s="383">
        <v>218</v>
      </c>
      <c r="K78" s="383">
        <f t="shared" si="24"/>
        <v>218</v>
      </c>
      <c r="L78" s="384"/>
      <c r="M78" s="382"/>
      <c r="N78" s="384"/>
      <c r="O78" s="382"/>
      <c r="P78" s="384"/>
      <c r="Q78" s="382"/>
      <c r="R78" s="384"/>
      <c r="S78" s="382"/>
      <c r="T78" s="385">
        <f t="shared" si="25"/>
        <v>0</v>
      </c>
      <c r="U78" s="385">
        <f t="shared" si="26"/>
        <v>0</v>
      </c>
      <c r="V78" s="386">
        <f t="shared" si="27"/>
        <v>218</v>
      </c>
      <c r="W78" s="386">
        <f t="shared" si="28"/>
        <v>218</v>
      </c>
      <c r="X78" s="392">
        <f t="shared" si="29"/>
        <v>3.3790000000000001E-2</v>
      </c>
      <c r="Y78" s="392">
        <f t="shared" si="30"/>
        <v>1.2208E-2</v>
      </c>
      <c r="Z78" s="388"/>
      <c r="AA78" s="389"/>
      <c r="AB78" s="388"/>
      <c r="AC78" s="389"/>
      <c r="AD78" s="390">
        <v>62</v>
      </c>
      <c r="AE78" s="391">
        <v>400</v>
      </c>
      <c r="AF78" s="392">
        <v>5.6000000000000001E-2</v>
      </c>
      <c r="AG78" s="381"/>
    </row>
    <row r="79" spans="1:33" s="107" customFormat="1" ht="18.75" customHeight="1">
      <c r="A79" s="377">
        <v>6</v>
      </c>
      <c r="B79" s="378" t="s">
        <v>214</v>
      </c>
      <c r="C79" s="379" t="s">
        <v>215</v>
      </c>
      <c r="D79" s="380" t="s">
        <v>21</v>
      </c>
      <c r="E79" s="381">
        <v>17</v>
      </c>
      <c r="F79" s="381">
        <v>56</v>
      </c>
      <c r="G79" s="381">
        <v>10</v>
      </c>
      <c r="H79" s="382"/>
      <c r="I79" s="382"/>
      <c r="J79" s="383">
        <v>896</v>
      </c>
      <c r="K79" s="383">
        <f t="shared" si="24"/>
        <v>896</v>
      </c>
      <c r="L79" s="384"/>
      <c r="M79" s="382"/>
      <c r="N79" s="384"/>
      <c r="O79" s="382"/>
      <c r="P79" s="384"/>
      <c r="Q79" s="382"/>
      <c r="R79" s="384"/>
      <c r="S79" s="382"/>
      <c r="T79" s="385">
        <f t="shared" si="25"/>
        <v>0</v>
      </c>
      <c r="U79" s="385">
        <f t="shared" si="26"/>
        <v>0</v>
      </c>
      <c r="V79" s="386">
        <f t="shared" si="27"/>
        <v>896</v>
      </c>
      <c r="W79" s="386">
        <f t="shared" si="28"/>
        <v>896</v>
      </c>
      <c r="X79" s="392">
        <f t="shared" si="29"/>
        <v>0.13888000000000003</v>
      </c>
      <c r="Y79" s="392">
        <f t="shared" si="30"/>
        <v>5.0176000000000005E-2</v>
      </c>
      <c r="Z79" s="388"/>
      <c r="AA79" s="389"/>
      <c r="AB79" s="388"/>
      <c r="AC79" s="389"/>
      <c r="AD79" s="390">
        <v>62</v>
      </c>
      <c r="AE79" s="391">
        <v>400</v>
      </c>
      <c r="AF79" s="392">
        <v>5.6000000000000001E-2</v>
      </c>
      <c r="AG79" s="381"/>
    </row>
    <row r="80" spans="1:33" s="107" customFormat="1" ht="18.75" customHeight="1">
      <c r="A80" s="377">
        <v>7</v>
      </c>
      <c r="B80" s="378" t="s">
        <v>214</v>
      </c>
      <c r="C80" s="379" t="s">
        <v>215</v>
      </c>
      <c r="D80" s="380" t="s">
        <v>21</v>
      </c>
      <c r="E80" s="381">
        <v>1</v>
      </c>
      <c r="F80" s="381">
        <v>61</v>
      </c>
      <c r="G80" s="381">
        <v>10</v>
      </c>
      <c r="H80" s="382"/>
      <c r="I80" s="382"/>
      <c r="J80" s="383">
        <v>277</v>
      </c>
      <c r="K80" s="383">
        <f t="shared" si="24"/>
        <v>277</v>
      </c>
      <c r="L80" s="384"/>
      <c r="M80" s="382"/>
      <c r="N80" s="384"/>
      <c r="O80" s="382"/>
      <c r="P80" s="384"/>
      <c r="Q80" s="382"/>
      <c r="R80" s="384"/>
      <c r="S80" s="382"/>
      <c r="T80" s="385">
        <f t="shared" si="25"/>
        <v>0</v>
      </c>
      <c r="U80" s="385">
        <f t="shared" si="26"/>
        <v>0</v>
      </c>
      <c r="V80" s="386">
        <f t="shared" si="27"/>
        <v>277</v>
      </c>
      <c r="W80" s="386">
        <f t="shared" si="28"/>
        <v>277</v>
      </c>
      <c r="X80" s="392">
        <f t="shared" si="29"/>
        <v>4.2935000000000001E-2</v>
      </c>
      <c r="Y80" s="392">
        <f t="shared" si="30"/>
        <v>1.5512E-2</v>
      </c>
      <c r="Z80" s="388"/>
      <c r="AA80" s="389"/>
      <c r="AB80" s="388"/>
      <c r="AC80" s="389"/>
      <c r="AD80" s="390">
        <v>62</v>
      </c>
      <c r="AE80" s="391">
        <v>400</v>
      </c>
      <c r="AF80" s="392">
        <v>5.6000000000000001E-2</v>
      </c>
      <c r="AG80" s="381"/>
    </row>
    <row r="81" spans="1:33" s="107" customFormat="1" ht="18.75" customHeight="1">
      <c r="A81" s="377">
        <v>8</v>
      </c>
      <c r="B81" s="378" t="s">
        <v>214</v>
      </c>
      <c r="C81" s="379" t="s">
        <v>215</v>
      </c>
      <c r="D81" s="380" t="s">
        <v>21</v>
      </c>
      <c r="E81" s="381">
        <v>5</v>
      </c>
      <c r="F81" s="381">
        <v>64</v>
      </c>
      <c r="G81" s="381">
        <v>10</v>
      </c>
      <c r="H81" s="382"/>
      <c r="I81" s="382"/>
      <c r="J81" s="383">
        <v>8036</v>
      </c>
      <c r="K81" s="383">
        <f t="shared" si="24"/>
        <v>8036</v>
      </c>
      <c r="L81" s="384"/>
      <c r="M81" s="382"/>
      <c r="N81" s="384"/>
      <c r="O81" s="382"/>
      <c r="P81" s="384"/>
      <c r="Q81" s="382"/>
      <c r="R81" s="384"/>
      <c r="S81" s="382"/>
      <c r="T81" s="385">
        <f t="shared" si="25"/>
        <v>0</v>
      </c>
      <c r="U81" s="385">
        <f t="shared" si="26"/>
        <v>0</v>
      </c>
      <c r="V81" s="386">
        <f t="shared" si="27"/>
        <v>8036</v>
      </c>
      <c r="W81" s="386">
        <f t="shared" si="28"/>
        <v>8036</v>
      </c>
      <c r="X81" s="392">
        <f t="shared" si="29"/>
        <v>1.2455799999999999</v>
      </c>
      <c r="Y81" s="392">
        <f t="shared" si="30"/>
        <v>0.45001600000000003</v>
      </c>
      <c r="Z81" s="388"/>
      <c r="AA81" s="389"/>
      <c r="AB81" s="388"/>
      <c r="AC81" s="389"/>
      <c r="AD81" s="390">
        <v>62</v>
      </c>
      <c r="AE81" s="391">
        <v>400</v>
      </c>
      <c r="AF81" s="392">
        <v>5.6000000000000001E-2</v>
      </c>
      <c r="AG81" s="381"/>
    </row>
    <row r="82" spans="1:33" s="107" customFormat="1" ht="18.75" customHeight="1">
      <c r="A82" s="377">
        <v>9</v>
      </c>
      <c r="B82" s="378" t="s">
        <v>214</v>
      </c>
      <c r="C82" s="379" t="s">
        <v>215</v>
      </c>
      <c r="D82" s="380" t="s">
        <v>21</v>
      </c>
      <c r="E82" s="381">
        <v>3</v>
      </c>
      <c r="F82" s="381">
        <v>66</v>
      </c>
      <c r="G82" s="381">
        <v>10</v>
      </c>
      <c r="H82" s="382"/>
      <c r="I82" s="382"/>
      <c r="J82" s="383">
        <v>850</v>
      </c>
      <c r="K82" s="383">
        <f t="shared" si="24"/>
        <v>850</v>
      </c>
      <c r="L82" s="384"/>
      <c r="M82" s="382"/>
      <c r="N82" s="384"/>
      <c r="O82" s="382"/>
      <c r="P82" s="384"/>
      <c r="Q82" s="382"/>
      <c r="R82" s="384"/>
      <c r="S82" s="382"/>
      <c r="T82" s="385">
        <f t="shared" si="25"/>
        <v>0</v>
      </c>
      <c r="U82" s="385">
        <f t="shared" si="26"/>
        <v>0</v>
      </c>
      <c r="V82" s="386">
        <f t="shared" si="27"/>
        <v>850</v>
      </c>
      <c r="W82" s="386">
        <f t="shared" si="28"/>
        <v>850</v>
      </c>
      <c r="X82" s="392">
        <f t="shared" si="29"/>
        <v>0.13175000000000001</v>
      </c>
      <c r="Y82" s="392">
        <f t="shared" si="30"/>
        <v>4.7600000000000003E-2</v>
      </c>
      <c r="Z82" s="388"/>
      <c r="AA82" s="389"/>
      <c r="AB82" s="388"/>
      <c r="AC82" s="389"/>
      <c r="AD82" s="390">
        <v>62</v>
      </c>
      <c r="AE82" s="391">
        <v>400</v>
      </c>
      <c r="AF82" s="392">
        <v>5.6000000000000001E-2</v>
      </c>
      <c r="AG82" s="381"/>
    </row>
    <row r="83" spans="1:33" s="107" customFormat="1" ht="18.75" customHeight="1">
      <c r="A83" s="377">
        <v>10</v>
      </c>
      <c r="B83" s="378" t="s">
        <v>214</v>
      </c>
      <c r="C83" s="379" t="s">
        <v>215</v>
      </c>
      <c r="D83" s="380" t="s">
        <v>21</v>
      </c>
      <c r="E83" s="381">
        <v>2</v>
      </c>
      <c r="F83" s="381">
        <v>67</v>
      </c>
      <c r="G83" s="381">
        <v>10</v>
      </c>
      <c r="H83" s="382"/>
      <c r="I83" s="382"/>
      <c r="J83" s="383">
        <v>27</v>
      </c>
      <c r="K83" s="383">
        <f t="shared" si="24"/>
        <v>27</v>
      </c>
      <c r="L83" s="384"/>
      <c r="M83" s="382"/>
      <c r="N83" s="384"/>
      <c r="O83" s="382"/>
      <c r="P83" s="384"/>
      <c r="Q83" s="382"/>
      <c r="R83" s="384"/>
      <c r="S83" s="382"/>
      <c r="T83" s="385">
        <f t="shared" si="25"/>
        <v>0</v>
      </c>
      <c r="U83" s="385">
        <f t="shared" si="26"/>
        <v>0</v>
      </c>
      <c r="V83" s="386">
        <f t="shared" si="27"/>
        <v>27</v>
      </c>
      <c r="W83" s="386">
        <f t="shared" si="28"/>
        <v>27</v>
      </c>
      <c r="X83" s="392">
        <f t="shared" si="29"/>
        <v>4.1850000000000004E-3</v>
      </c>
      <c r="Y83" s="392">
        <f t="shared" si="30"/>
        <v>1.5120000000000001E-3</v>
      </c>
      <c r="Z83" s="388"/>
      <c r="AA83" s="389"/>
      <c r="AB83" s="388"/>
      <c r="AC83" s="389"/>
      <c r="AD83" s="390">
        <v>62</v>
      </c>
      <c r="AE83" s="391">
        <v>400</v>
      </c>
      <c r="AF83" s="392">
        <v>5.6000000000000001E-2</v>
      </c>
      <c r="AG83" s="381"/>
    </row>
    <row r="84" spans="1:33" s="107" customFormat="1" ht="18.75" customHeight="1">
      <c r="A84" s="377">
        <v>11</v>
      </c>
      <c r="B84" s="378" t="s">
        <v>214</v>
      </c>
      <c r="C84" s="379" t="s">
        <v>215</v>
      </c>
      <c r="D84" s="380" t="s">
        <v>21</v>
      </c>
      <c r="E84" s="381">
        <v>5</v>
      </c>
      <c r="F84" s="381">
        <v>71</v>
      </c>
      <c r="G84" s="381">
        <v>10</v>
      </c>
      <c r="H84" s="382"/>
      <c r="I84" s="382"/>
      <c r="J84" s="383">
        <v>2217</v>
      </c>
      <c r="K84" s="383">
        <f t="shared" si="24"/>
        <v>2217</v>
      </c>
      <c r="L84" s="384"/>
      <c r="M84" s="382"/>
      <c r="N84" s="384"/>
      <c r="O84" s="382"/>
      <c r="P84" s="384"/>
      <c r="Q84" s="382"/>
      <c r="R84" s="384"/>
      <c r="S84" s="382"/>
      <c r="T84" s="385">
        <f t="shared" si="25"/>
        <v>0</v>
      </c>
      <c r="U84" s="385">
        <f t="shared" si="26"/>
        <v>0</v>
      </c>
      <c r="V84" s="386">
        <f t="shared" si="27"/>
        <v>2217</v>
      </c>
      <c r="W84" s="386">
        <f t="shared" si="28"/>
        <v>2217</v>
      </c>
      <c r="X84" s="392">
        <f t="shared" si="29"/>
        <v>0.34363500000000002</v>
      </c>
      <c r="Y84" s="392">
        <f t="shared" si="30"/>
        <v>0.124152</v>
      </c>
      <c r="Z84" s="388"/>
      <c r="AA84" s="389"/>
      <c r="AB84" s="388"/>
      <c r="AC84" s="389"/>
      <c r="AD84" s="390">
        <v>62</v>
      </c>
      <c r="AE84" s="391">
        <v>400</v>
      </c>
      <c r="AF84" s="392">
        <v>5.6000000000000001E-2</v>
      </c>
      <c r="AG84" s="381"/>
    </row>
    <row r="85" spans="1:33" s="107" customFormat="1" ht="18.75" customHeight="1">
      <c r="A85" s="377">
        <v>12</v>
      </c>
      <c r="B85" s="378" t="s">
        <v>214</v>
      </c>
      <c r="C85" s="379" t="s">
        <v>215</v>
      </c>
      <c r="D85" s="380" t="s">
        <v>21</v>
      </c>
      <c r="E85" s="381">
        <v>5</v>
      </c>
      <c r="F85" s="381">
        <v>73</v>
      </c>
      <c r="G85" s="381">
        <v>10</v>
      </c>
      <c r="H85" s="382"/>
      <c r="I85" s="382"/>
      <c r="J85" s="383">
        <v>244</v>
      </c>
      <c r="K85" s="383">
        <f t="shared" si="24"/>
        <v>244</v>
      </c>
      <c r="L85" s="384"/>
      <c r="M85" s="382"/>
      <c r="N85" s="384"/>
      <c r="O85" s="382"/>
      <c r="P85" s="384"/>
      <c r="Q85" s="382"/>
      <c r="R85" s="384"/>
      <c r="S85" s="382"/>
      <c r="T85" s="385">
        <f t="shared" si="25"/>
        <v>0</v>
      </c>
      <c r="U85" s="385">
        <f t="shared" si="26"/>
        <v>0</v>
      </c>
      <c r="V85" s="386">
        <f t="shared" si="27"/>
        <v>244</v>
      </c>
      <c r="W85" s="386">
        <f t="shared" si="28"/>
        <v>244</v>
      </c>
      <c r="X85" s="392">
        <f t="shared" si="29"/>
        <v>3.7819999999999999E-2</v>
      </c>
      <c r="Y85" s="392">
        <f t="shared" si="30"/>
        <v>1.3663999999999999E-2</v>
      </c>
      <c r="Z85" s="388"/>
      <c r="AA85" s="389"/>
      <c r="AB85" s="388"/>
      <c r="AC85" s="389"/>
      <c r="AD85" s="390">
        <v>62</v>
      </c>
      <c r="AE85" s="391">
        <v>400</v>
      </c>
      <c r="AF85" s="392">
        <v>5.6000000000000001E-2</v>
      </c>
      <c r="AG85" s="381"/>
    </row>
    <row r="86" spans="1:33" s="107" customFormat="1" ht="18.75" customHeight="1">
      <c r="A86" s="377">
        <v>13</v>
      </c>
      <c r="B86" s="378" t="s">
        <v>214</v>
      </c>
      <c r="C86" s="379" t="s">
        <v>215</v>
      </c>
      <c r="D86" s="380" t="s">
        <v>21</v>
      </c>
      <c r="E86" s="381">
        <v>6</v>
      </c>
      <c r="F86" s="381">
        <v>73</v>
      </c>
      <c r="G86" s="381">
        <v>10</v>
      </c>
      <c r="H86" s="382"/>
      <c r="I86" s="382"/>
      <c r="J86" s="383">
        <v>550</v>
      </c>
      <c r="K86" s="383">
        <f t="shared" si="24"/>
        <v>550</v>
      </c>
      <c r="L86" s="384"/>
      <c r="M86" s="382"/>
      <c r="N86" s="384"/>
      <c r="O86" s="382"/>
      <c r="P86" s="384"/>
      <c r="Q86" s="382"/>
      <c r="R86" s="384"/>
      <c r="S86" s="382"/>
      <c r="T86" s="385">
        <f t="shared" si="25"/>
        <v>0</v>
      </c>
      <c r="U86" s="385">
        <f t="shared" si="26"/>
        <v>0</v>
      </c>
      <c r="V86" s="386">
        <f t="shared" si="27"/>
        <v>550</v>
      </c>
      <c r="W86" s="386">
        <f t="shared" si="28"/>
        <v>550</v>
      </c>
      <c r="X86" s="392">
        <f t="shared" si="29"/>
        <v>8.5250000000000006E-2</v>
      </c>
      <c r="Y86" s="392">
        <f t="shared" si="30"/>
        <v>3.0800000000000001E-2</v>
      </c>
      <c r="Z86" s="388"/>
      <c r="AA86" s="389"/>
      <c r="AB86" s="388"/>
      <c r="AC86" s="389"/>
      <c r="AD86" s="390">
        <v>62</v>
      </c>
      <c r="AE86" s="391">
        <v>400</v>
      </c>
      <c r="AF86" s="392">
        <v>5.6000000000000001E-2</v>
      </c>
      <c r="AG86" s="381"/>
    </row>
    <row r="87" spans="1:33" s="107" customFormat="1" ht="18.75" customHeight="1">
      <c r="A87" s="377">
        <v>14</v>
      </c>
      <c r="B87" s="378" t="s">
        <v>214</v>
      </c>
      <c r="C87" s="379" t="s">
        <v>215</v>
      </c>
      <c r="D87" s="380" t="s">
        <v>21</v>
      </c>
      <c r="E87" s="381">
        <v>7</v>
      </c>
      <c r="F87" s="381">
        <v>73</v>
      </c>
      <c r="G87" s="381">
        <v>10</v>
      </c>
      <c r="H87" s="382"/>
      <c r="I87" s="382"/>
      <c r="J87" s="383">
        <v>3102</v>
      </c>
      <c r="K87" s="383">
        <f t="shared" si="24"/>
        <v>3102</v>
      </c>
      <c r="L87" s="384"/>
      <c r="M87" s="382"/>
      <c r="N87" s="384"/>
      <c r="O87" s="382"/>
      <c r="P87" s="384"/>
      <c r="Q87" s="382"/>
      <c r="R87" s="384"/>
      <c r="S87" s="382"/>
      <c r="T87" s="385">
        <f t="shared" si="25"/>
        <v>0</v>
      </c>
      <c r="U87" s="385">
        <f t="shared" si="26"/>
        <v>0</v>
      </c>
      <c r="V87" s="386">
        <f t="shared" si="27"/>
        <v>3102</v>
      </c>
      <c r="W87" s="386">
        <f t="shared" si="28"/>
        <v>3102</v>
      </c>
      <c r="X87" s="392">
        <f t="shared" si="29"/>
        <v>0.48081000000000002</v>
      </c>
      <c r="Y87" s="392">
        <f t="shared" si="30"/>
        <v>0.17371200000000001</v>
      </c>
      <c r="Z87" s="388"/>
      <c r="AA87" s="389"/>
      <c r="AB87" s="388"/>
      <c r="AC87" s="389"/>
      <c r="AD87" s="390">
        <v>62</v>
      </c>
      <c r="AE87" s="391">
        <v>400</v>
      </c>
      <c r="AF87" s="392">
        <v>5.6000000000000001E-2</v>
      </c>
      <c r="AG87" s="381"/>
    </row>
    <row r="88" spans="1:33" s="107" customFormat="1" ht="18.75" customHeight="1">
      <c r="A88" s="377">
        <v>15</v>
      </c>
      <c r="B88" s="378" t="s">
        <v>214</v>
      </c>
      <c r="C88" s="379" t="s">
        <v>215</v>
      </c>
      <c r="D88" s="380" t="s">
        <v>21</v>
      </c>
      <c r="E88" s="381">
        <v>3</v>
      </c>
      <c r="F88" s="381">
        <v>75</v>
      </c>
      <c r="G88" s="381">
        <v>10</v>
      </c>
      <c r="H88" s="382"/>
      <c r="I88" s="382"/>
      <c r="J88" s="383">
        <v>4605</v>
      </c>
      <c r="K88" s="383">
        <f t="shared" si="24"/>
        <v>4605</v>
      </c>
      <c r="L88" s="384"/>
      <c r="M88" s="382"/>
      <c r="N88" s="384"/>
      <c r="O88" s="382"/>
      <c r="P88" s="384"/>
      <c r="Q88" s="382"/>
      <c r="R88" s="384"/>
      <c r="S88" s="382"/>
      <c r="T88" s="385">
        <f t="shared" si="25"/>
        <v>0</v>
      </c>
      <c r="U88" s="385">
        <f t="shared" si="26"/>
        <v>0</v>
      </c>
      <c r="V88" s="386">
        <f t="shared" si="27"/>
        <v>4605</v>
      </c>
      <c r="W88" s="386">
        <f t="shared" si="28"/>
        <v>4605</v>
      </c>
      <c r="X88" s="392">
        <f t="shared" si="29"/>
        <v>0.71377499999999994</v>
      </c>
      <c r="Y88" s="392">
        <f t="shared" si="30"/>
        <v>0.25788</v>
      </c>
      <c r="Z88" s="388"/>
      <c r="AA88" s="389"/>
      <c r="AB88" s="388"/>
      <c r="AC88" s="389"/>
      <c r="AD88" s="390">
        <v>62</v>
      </c>
      <c r="AE88" s="391">
        <v>400</v>
      </c>
      <c r="AF88" s="392">
        <v>5.6000000000000001E-2</v>
      </c>
      <c r="AG88" s="381"/>
    </row>
    <row r="89" spans="1:33" s="107" customFormat="1" ht="18.75" customHeight="1">
      <c r="A89" s="377">
        <v>16</v>
      </c>
      <c r="B89" s="378" t="s">
        <v>214</v>
      </c>
      <c r="C89" s="379" t="s">
        <v>215</v>
      </c>
      <c r="D89" s="380" t="s">
        <v>21</v>
      </c>
      <c r="E89" s="381">
        <v>4</v>
      </c>
      <c r="F89" s="381">
        <v>77</v>
      </c>
      <c r="G89" s="381">
        <v>10</v>
      </c>
      <c r="H89" s="382"/>
      <c r="I89" s="382"/>
      <c r="J89" s="383">
        <v>302</v>
      </c>
      <c r="K89" s="383">
        <f t="shared" si="24"/>
        <v>302</v>
      </c>
      <c r="L89" s="384"/>
      <c r="M89" s="382"/>
      <c r="N89" s="384"/>
      <c r="O89" s="382"/>
      <c r="P89" s="384"/>
      <c r="Q89" s="382"/>
      <c r="R89" s="384"/>
      <c r="S89" s="382"/>
      <c r="T89" s="385">
        <f t="shared" si="25"/>
        <v>0</v>
      </c>
      <c r="U89" s="385">
        <f t="shared" si="26"/>
        <v>0</v>
      </c>
      <c r="V89" s="386">
        <f t="shared" si="27"/>
        <v>302</v>
      </c>
      <c r="W89" s="386">
        <f t="shared" si="28"/>
        <v>302</v>
      </c>
      <c r="X89" s="392">
        <f t="shared" si="29"/>
        <v>4.6810000000000004E-2</v>
      </c>
      <c r="Y89" s="392">
        <f t="shared" si="30"/>
        <v>1.6912E-2</v>
      </c>
      <c r="Z89" s="388"/>
      <c r="AA89" s="389"/>
      <c r="AB89" s="388"/>
      <c r="AC89" s="389"/>
      <c r="AD89" s="390">
        <v>62</v>
      </c>
      <c r="AE89" s="391">
        <v>400</v>
      </c>
      <c r="AF89" s="392">
        <v>5.6000000000000001E-2</v>
      </c>
      <c r="AG89" s="381"/>
    </row>
    <row r="90" spans="1:33" s="107" customFormat="1" ht="18.75" customHeight="1">
      <c r="A90" s="377">
        <v>17</v>
      </c>
      <c r="B90" s="378" t="s">
        <v>214</v>
      </c>
      <c r="C90" s="379" t="s">
        <v>215</v>
      </c>
      <c r="D90" s="380" t="s">
        <v>21</v>
      </c>
      <c r="E90" s="381">
        <v>2</v>
      </c>
      <c r="F90" s="381">
        <v>78</v>
      </c>
      <c r="G90" s="381">
        <v>10</v>
      </c>
      <c r="H90" s="382"/>
      <c r="I90" s="382"/>
      <c r="J90" s="383">
        <v>1560</v>
      </c>
      <c r="K90" s="383">
        <f t="shared" si="24"/>
        <v>1560</v>
      </c>
      <c r="L90" s="384"/>
      <c r="M90" s="382"/>
      <c r="N90" s="384"/>
      <c r="O90" s="382"/>
      <c r="P90" s="384"/>
      <c r="Q90" s="382"/>
      <c r="R90" s="384"/>
      <c r="S90" s="382"/>
      <c r="T90" s="385">
        <f t="shared" si="25"/>
        <v>0</v>
      </c>
      <c r="U90" s="385">
        <f t="shared" si="26"/>
        <v>0</v>
      </c>
      <c r="V90" s="386">
        <f t="shared" si="27"/>
        <v>1560</v>
      </c>
      <c r="W90" s="386">
        <f t="shared" si="28"/>
        <v>1560</v>
      </c>
      <c r="X90" s="392">
        <f t="shared" si="29"/>
        <v>0.24179999999999999</v>
      </c>
      <c r="Y90" s="392">
        <f t="shared" si="30"/>
        <v>8.7359999999999993E-2</v>
      </c>
      <c r="Z90" s="388"/>
      <c r="AA90" s="389"/>
      <c r="AB90" s="388"/>
      <c r="AC90" s="389"/>
      <c r="AD90" s="390">
        <v>62</v>
      </c>
      <c r="AE90" s="391">
        <v>400</v>
      </c>
      <c r="AF90" s="392">
        <v>5.6000000000000001E-2</v>
      </c>
      <c r="AG90" s="381"/>
    </row>
    <row r="91" spans="1:33" s="107" customFormat="1" ht="18.75" customHeight="1">
      <c r="A91" s="381"/>
      <c r="B91" s="393"/>
      <c r="C91" s="394" t="s">
        <v>86</v>
      </c>
      <c r="D91" s="395"/>
      <c r="E91" s="395"/>
      <c r="F91" s="395"/>
      <c r="G91" s="395"/>
      <c r="H91" s="384"/>
      <c r="I91" s="384"/>
      <c r="J91" s="384">
        <f>SUM(J74:J90)</f>
        <v>26875</v>
      </c>
      <c r="K91" s="384">
        <f>SUM(K74:K90)</f>
        <v>26875</v>
      </c>
      <c r="L91" s="384"/>
      <c r="M91" s="384"/>
      <c r="N91" s="384"/>
      <c r="O91" s="384"/>
      <c r="P91" s="384"/>
      <c r="Q91" s="384"/>
      <c r="R91" s="384"/>
      <c r="S91" s="384"/>
      <c r="T91" s="384">
        <f>SUM(T74)</f>
        <v>0</v>
      </c>
      <c r="U91" s="384">
        <f>SUM(U74)</f>
        <v>0</v>
      </c>
      <c r="V91" s="384">
        <f>SUM(V74:V90)</f>
        <v>26875</v>
      </c>
      <c r="W91" s="384">
        <f>SUM(W74:W90)</f>
        <v>26875</v>
      </c>
      <c r="X91" s="398">
        <f>SUM(X74:X90)</f>
        <v>4.1656249999999995</v>
      </c>
      <c r="Y91" s="398">
        <f>SUM(Y74:Y90)</f>
        <v>1.5049999999999999</v>
      </c>
      <c r="Z91" s="388"/>
      <c r="AA91" s="388"/>
      <c r="AB91" s="388"/>
      <c r="AC91" s="388"/>
      <c r="AD91" s="397"/>
      <c r="AE91" s="397"/>
      <c r="AF91" s="398"/>
      <c r="AG91" s="381"/>
    </row>
    <row r="92" spans="1:33" s="107" customFormat="1" ht="18.75" customHeight="1">
      <c r="A92" s="377">
        <v>1</v>
      </c>
      <c r="B92" s="378" t="s">
        <v>217</v>
      </c>
      <c r="C92" s="379" t="s">
        <v>218</v>
      </c>
      <c r="D92" s="380" t="s">
        <v>21</v>
      </c>
      <c r="E92" s="381">
        <v>7</v>
      </c>
      <c r="F92" s="381">
        <v>55</v>
      </c>
      <c r="G92" s="381" t="s">
        <v>216</v>
      </c>
      <c r="H92" s="382"/>
      <c r="I92" s="382"/>
      <c r="J92" s="383">
        <v>20</v>
      </c>
      <c r="K92" s="383">
        <f t="shared" ref="K92:K97" si="31">H92+I92+J92</f>
        <v>20</v>
      </c>
      <c r="L92" s="384"/>
      <c r="M92" s="382"/>
      <c r="N92" s="384"/>
      <c r="O92" s="382"/>
      <c r="P92" s="384"/>
      <c r="Q92" s="382"/>
      <c r="R92" s="384"/>
      <c r="S92" s="382"/>
      <c r="T92" s="385">
        <f t="shared" ref="T92:V97" si="32">H92+L92+P92</f>
        <v>0</v>
      </c>
      <c r="U92" s="385">
        <f t="shared" si="32"/>
        <v>0</v>
      </c>
      <c r="V92" s="386">
        <f t="shared" si="32"/>
        <v>20</v>
      </c>
      <c r="W92" s="386">
        <f t="shared" ref="W92:W97" si="33">T92+U92+V92</f>
        <v>20</v>
      </c>
      <c r="X92" s="392">
        <f t="shared" ref="X92:X97" si="34">W92/AE92*AD92/1000</f>
        <v>3.0999999999999999E-3</v>
      </c>
      <c r="Y92" s="392">
        <f t="shared" ref="Y92:Y97" si="35">W92*AF92/1000</f>
        <v>1.1200000000000001E-3</v>
      </c>
      <c r="Z92" s="388"/>
      <c r="AA92" s="389"/>
      <c r="AB92" s="388"/>
      <c r="AC92" s="389"/>
      <c r="AD92" s="390">
        <v>62</v>
      </c>
      <c r="AE92" s="391">
        <v>400</v>
      </c>
      <c r="AF92" s="392">
        <v>5.6000000000000001E-2</v>
      </c>
      <c r="AG92" s="381"/>
    </row>
    <row r="93" spans="1:33" s="107" customFormat="1" ht="18.75" customHeight="1">
      <c r="A93" s="377">
        <v>2</v>
      </c>
      <c r="B93" s="378" t="s">
        <v>217</v>
      </c>
      <c r="C93" s="379" t="s">
        <v>218</v>
      </c>
      <c r="D93" s="380" t="s">
        <v>21</v>
      </c>
      <c r="E93" s="381">
        <v>13</v>
      </c>
      <c r="F93" s="381">
        <v>55</v>
      </c>
      <c r="G93" s="381" t="s">
        <v>216</v>
      </c>
      <c r="H93" s="382"/>
      <c r="I93" s="382"/>
      <c r="J93" s="383">
        <v>46</v>
      </c>
      <c r="K93" s="383">
        <f t="shared" si="31"/>
        <v>46</v>
      </c>
      <c r="L93" s="384"/>
      <c r="M93" s="382"/>
      <c r="N93" s="384"/>
      <c r="O93" s="382"/>
      <c r="P93" s="384"/>
      <c r="Q93" s="382"/>
      <c r="R93" s="384"/>
      <c r="S93" s="382"/>
      <c r="T93" s="385">
        <f t="shared" si="32"/>
        <v>0</v>
      </c>
      <c r="U93" s="385">
        <f t="shared" si="32"/>
        <v>0</v>
      </c>
      <c r="V93" s="386">
        <f t="shared" si="32"/>
        <v>46</v>
      </c>
      <c r="W93" s="386">
        <f t="shared" si="33"/>
        <v>46</v>
      </c>
      <c r="X93" s="392">
        <f t="shared" si="34"/>
        <v>7.1300000000000001E-3</v>
      </c>
      <c r="Y93" s="392">
        <f t="shared" si="35"/>
        <v>2.5760000000000002E-3</v>
      </c>
      <c r="Z93" s="388"/>
      <c r="AA93" s="389"/>
      <c r="AB93" s="388"/>
      <c r="AC93" s="389"/>
      <c r="AD93" s="390">
        <v>62</v>
      </c>
      <c r="AE93" s="391">
        <v>400</v>
      </c>
      <c r="AF93" s="392">
        <v>5.6000000000000001E-2</v>
      </c>
      <c r="AG93" s="381"/>
    </row>
    <row r="94" spans="1:33" s="107" customFormat="1" ht="18.75" customHeight="1">
      <c r="A94" s="377">
        <v>3</v>
      </c>
      <c r="B94" s="378" t="s">
        <v>217</v>
      </c>
      <c r="C94" s="379" t="s">
        <v>218</v>
      </c>
      <c r="D94" s="380" t="s">
        <v>21</v>
      </c>
      <c r="E94" s="381">
        <v>8</v>
      </c>
      <c r="F94" s="381">
        <v>56</v>
      </c>
      <c r="G94" s="381">
        <v>10</v>
      </c>
      <c r="H94" s="382"/>
      <c r="I94" s="382"/>
      <c r="J94" s="383">
        <v>20</v>
      </c>
      <c r="K94" s="383">
        <f t="shared" si="31"/>
        <v>20</v>
      </c>
      <c r="L94" s="384"/>
      <c r="M94" s="382"/>
      <c r="N94" s="384"/>
      <c r="O94" s="382"/>
      <c r="P94" s="384"/>
      <c r="Q94" s="382"/>
      <c r="R94" s="384"/>
      <c r="S94" s="382"/>
      <c r="T94" s="385">
        <f t="shared" si="32"/>
        <v>0</v>
      </c>
      <c r="U94" s="385">
        <f t="shared" si="32"/>
        <v>0</v>
      </c>
      <c r="V94" s="386">
        <f t="shared" si="32"/>
        <v>20</v>
      </c>
      <c r="W94" s="386">
        <f t="shared" si="33"/>
        <v>20</v>
      </c>
      <c r="X94" s="392">
        <f t="shared" si="34"/>
        <v>3.0999999999999999E-3</v>
      </c>
      <c r="Y94" s="392">
        <f t="shared" si="35"/>
        <v>1.1200000000000001E-3</v>
      </c>
      <c r="Z94" s="388"/>
      <c r="AA94" s="389"/>
      <c r="AB94" s="388"/>
      <c r="AC94" s="389"/>
      <c r="AD94" s="390">
        <v>62</v>
      </c>
      <c r="AE94" s="391">
        <v>400</v>
      </c>
      <c r="AF94" s="392">
        <v>5.6000000000000001E-2</v>
      </c>
      <c r="AG94" s="381"/>
    </row>
    <row r="95" spans="1:33" s="107" customFormat="1" ht="18.75" customHeight="1">
      <c r="A95" s="377">
        <v>4</v>
      </c>
      <c r="B95" s="378" t="s">
        <v>217</v>
      </c>
      <c r="C95" s="379" t="s">
        <v>218</v>
      </c>
      <c r="D95" s="380" t="s">
        <v>21</v>
      </c>
      <c r="E95" s="381">
        <v>3</v>
      </c>
      <c r="F95" s="381">
        <v>66</v>
      </c>
      <c r="G95" s="381">
        <v>10</v>
      </c>
      <c r="H95" s="382"/>
      <c r="I95" s="382"/>
      <c r="J95" s="383">
        <v>8</v>
      </c>
      <c r="K95" s="383">
        <f t="shared" si="31"/>
        <v>8</v>
      </c>
      <c r="L95" s="384"/>
      <c r="M95" s="382"/>
      <c r="N95" s="384"/>
      <c r="O95" s="382"/>
      <c r="P95" s="384"/>
      <c r="Q95" s="382"/>
      <c r="R95" s="384"/>
      <c r="S95" s="382"/>
      <c r="T95" s="385">
        <f t="shared" si="32"/>
        <v>0</v>
      </c>
      <c r="U95" s="385">
        <f t="shared" si="32"/>
        <v>0</v>
      </c>
      <c r="V95" s="386">
        <f t="shared" si="32"/>
        <v>8</v>
      </c>
      <c r="W95" s="386">
        <f t="shared" si="33"/>
        <v>8</v>
      </c>
      <c r="X95" s="392">
        <f t="shared" si="34"/>
        <v>1.24E-3</v>
      </c>
      <c r="Y95" s="392">
        <f t="shared" si="35"/>
        <v>4.4799999999999999E-4</v>
      </c>
      <c r="Z95" s="388"/>
      <c r="AA95" s="389"/>
      <c r="AB95" s="388"/>
      <c r="AC95" s="389"/>
      <c r="AD95" s="390">
        <v>62</v>
      </c>
      <c r="AE95" s="391">
        <v>400</v>
      </c>
      <c r="AF95" s="392">
        <v>5.6000000000000001E-2</v>
      </c>
      <c r="AG95" s="381"/>
    </row>
    <row r="96" spans="1:33" s="107" customFormat="1" ht="18.75" customHeight="1">
      <c r="A96" s="377">
        <v>5</v>
      </c>
      <c r="B96" s="378" t="s">
        <v>217</v>
      </c>
      <c r="C96" s="379" t="s">
        <v>218</v>
      </c>
      <c r="D96" s="380" t="s">
        <v>21</v>
      </c>
      <c r="E96" s="381">
        <v>6</v>
      </c>
      <c r="F96" s="381">
        <v>73</v>
      </c>
      <c r="G96" s="381">
        <v>10</v>
      </c>
      <c r="H96" s="382"/>
      <c r="I96" s="382"/>
      <c r="J96" s="383">
        <v>20</v>
      </c>
      <c r="K96" s="383">
        <f t="shared" si="31"/>
        <v>20</v>
      </c>
      <c r="L96" s="384"/>
      <c r="M96" s="382"/>
      <c r="N96" s="384"/>
      <c r="O96" s="382"/>
      <c r="P96" s="384"/>
      <c r="Q96" s="382"/>
      <c r="R96" s="384"/>
      <c r="S96" s="382"/>
      <c r="T96" s="385">
        <f t="shared" si="32"/>
        <v>0</v>
      </c>
      <c r="U96" s="385">
        <f t="shared" si="32"/>
        <v>0</v>
      </c>
      <c r="V96" s="386">
        <f t="shared" si="32"/>
        <v>20</v>
      </c>
      <c r="W96" s="386">
        <f t="shared" si="33"/>
        <v>20</v>
      </c>
      <c r="X96" s="392">
        <f t="shared" si="34"/>
        <v>3.0999999999999999E-3</v>
      </c>
      <c r="Y96" s="392">
        <f t="shared" si="35"/>
        <v>1.1200000000000001E-3</v>
      </c>
      <c r="Z96" s="388"/>
      <c r="AA96" s="389"/>
      <c r="AB96" s="388"/>
      <c r="AC96" s="389"/>
      <c r="AD96" s="390">
        <v>62</v>
      </c>
      <c r="AE96" s="391">
        <v>400</v>
      </c>
      <c r="AF96" s="392">
        <v>5.6000000000000001E-2</v>
      </c>
      <c r="AG96" s="381"/>
    </row>
    <row r="97" spans="1:33" s="107" customFormat="1" ht="18.75" customHeight="1">
      <c r="A97" s="377">
        <v>6</v>
      </c>
      <c r="B97" s="378" t="s">
        <v>217</v>
      </c>
      <c r="C97" s="379" t="s">
        <v>218</v>
      </c>
      <c r="D97" s="380" t="s">
        <v>21</v>
      </c>
      <c r="E97" s="381">
        <v>4</v>
      </c>
      <c r="F97" s="381">
        <v>77</v>
      </c>
      <c r="G97" s="381">
        <v>10</v>
      </c>
      <c r="H97" s="382"/>
      <c r="I97" s="382"/>
      <c r="J97" s="383">
        <v>99</v>
      </c>
      <c r="K97" s="383">
        <f t="shared" si="31"/>
        <v>99</v>
      </c>
      <c r="L97" s="384"/>
      <c r="M97" s="382"/>
      <c r="N97" s="384"/>
      <c r="O97" s="382"/>
      <c r="P97" s="384"/>
      <c r="Q97" s="382"/>
      <c r="R97" s="384"/>
      <c r="S97" s="382"/>
      <c r="T97" s="385">
        <f t="shared" si="32"/>
        <v>0</v>
      </c>
      <c r="U97" s="385">
        <f t="shared" si="32"/>
        <v>0</v>
      </c>
      <c r="V97" s="386">
        <f t="shared" si="32"/>
        <v>99</v>
      </c>
      <c r="W97" s="386">
        <f t="shared" si="33"/>
        <v>99</v>
      </c>
      <c r="X97" s="392">
        <f t="shared" si="34"/>
        <v>1.5345000000000001E-2</v>
      </c>
      <c r="Y97" s="392">
        <f t="shared" si="35"/>
        <v>5.5440000000000003E-3</v>
      </c>
      <c r="Z97" s="388"/>
      <c r="AA97" s="389"/>
      <c r="AB97" s="388"/>
      <c r="AC97" s="389"/>
      <c r="AD97" s="390">
        <v>62</v>
      </c>
      <c r="AE97" s="391">
        <v>400</v>
      </c>
      <c r="AF97" s="392">
        <v>5.6000000000000001E-2</v>
      </c>
      <c r="AG97" s="381"/>
    </row>
    <row r="98" spans="1:33" s="107" customFormat="1" ht="18.75" customHeight="1">
      <c r="A98" s="381"/>
      <c r="B98" s="393"/>
      <c r="C98" s="394" t="s">
        <v>86</v>
      </c>
      <c r="D98" s="395"/>
      <c r="E98" s="395"/>
      <c r="F98" s="395"/>
      <c r="G98" s="395"/>
      <c r="H98" s="384"/>
      <c r="I98" s="384"/>
      <c r="J98" s="384">
        <f>SUM(J92:J97)</f>
        <v>213</v>
      </c>
      <c r="K98" s="384">
        <f>SUM(K92:K97)</f>
        <v>213</v>
      </c>
      <c r="L98" s="384"/>
      <c r="M98" s="384"/>
      <c r="N98" s="384"/>
      <c r="O98" s="384"/>
      <c r="P98" s="384"/>
      <c r="Q98" s="384"/>
      <c r="R98" s="384"/>
      <c r="S98" s="384"/>
      <c r="T98" s="384">
        <f>SUM(T92)</f>
        <v>0</v>
      </c>
      <c r="U98" s="384">
        <f>SUM(U92)</f>
        <v>0</v>
      </c>
      <c r="V98" s="384">
        <f>SUM(V92:V97)</f>
        <v>213</v>
      </c>
      <c r="W98" s="384">
        <f>SUM(W92:W97)</f>
        <v>213</v>
      </c>
      <c r="X98" s="398">
        <f>SUM(X92:X97)</f>
        <v>3.3015000000000003E-2</v>
      </c>
      <c r="Y98" s="398">
        <f>SUM(Y92:Y97)</f>
        <v>1.1928000000000001E-2</v>
      </c>
      <c r="Z98" s="388"/>
      <c r="AA98" s="388"/>
      <c r="AB98" s="388"/>
      <c r="AC98" s="388"/>
      <c r="AD98" s="397"/>
      <c r="AE98" s="397"/>
      <c r="AF98" s="398"/>
      <c r="AG98" s="381"/>
    </row>
    <row r="99" spans="1:33" s="107" customFormat="1" ht="18.75" customHeight="1">
      <c r="A99" s="377">
        <v>1</v>
      </c>
      <c r="B99" s="378" t="s">
        <v>219</v>
      </c>
      <c r="C99" s="379" t="s">
        <v>220</v>
      </c>
      <c r="D99" s="380" t="s">
        <v>21</v>
      </c>
      <c r="E99" s="381">
        <v>2</v>
      </c>
      <c r="F99" s="381">
        <v>70</v>
      </c>
      <c r="G99" s="381">
        <v>10</v>
      </c>
      <c r="H99" s="382"/>
      <c r="I99" s="382"/>
      <c r="J99" s="383">
        <v>17</v>
      </c>
      <c r="K99" s="383">
        <f>H99+I99+J99</f>
        <v>17</v>
      </c>
      <c r="L99" s="384"/>
      <c r="M99" s="382"/>
      <c r="N99" s="384"/>
      <c r="O99" s="382"/>
      <c r="P99" s="384"/>
      <c r="Q99" s="382"/>
      <c r="R99" s="384"/>
      <c r="S99" s="382"/>
      <c r="T99" s="385">
        <f t="shared" ref="T99:V100" si="36">H99+L99+P99</f>
        <v>0</v>
      </c>
      <c r="U99" s="385">
        <f t="shared" si="36"/>
        <v>0</v>
      </c>
      <c r="V99" s="386">
        <f t="shared" si="36"/>
        <v>17</v>
      </c>
      <c r="W99" s="386">
        <f>T99+U99+V99</f>
        <v>17</v>
      </c>
      <c r="X99" s="392">
        <f>W99/AE99*AD99/1000</f>
        <v>2.2100000000000002E-3</v>
      </c>
      <c r="Y99" s="392">
        <f>W99*AF99/1000</f>
        <v>1.0369999999999999E-3</v>
      </c>
      <c r="Z99" s="388"/>
      <c r="AA99" s="389"/>
      <c r="AB99" s="388"/>
      <c r="AC99" s="389"/>
      <c r="AD99" s="390">
        <v>65</v>
      </c>
      <c r="AE99" s="391">
        <v>500</v>
      </c>
      <c r="AF99" s="392">
        <v>6.0999999999999999E-2</v>
      </c>
      <c r="AG99" s="381"/>
    </row>
    <row r="100" spans="1:33" s="107" customFormat="1" ht="18.75" customHeight="1">
      <c r="A100" s="377">
        <v>2</v>
      </c>
      <c r="B100" s="378" t="s">
        <v>219</v>
      </c>
      <c r="C100" s="379" t="s">
        <v>220</v>
      </c>
      <c r="D100" s="380" t="s">
        <v>21</v>
      </c>
      <c r="E100" s="381">
        <v>1</v>
      </c>
      <c r="F100" s="381">
        <v>76</v>
      </c>
      <c r="G100" s="381">
        <v>10</v>
      </c>
      <c r="H100" s="382"/>
      <c r="I100" s="382"/>
      <c r="J100" s="383">
        <v>11</v>
      </c>
      <c r="K100" s="383">
        <f>H100+I100+J100</f>
        <v>11</v>
      </c>
      <c r="L100" s="384"/>
      <c r="M100" s="382"/>
      <c r="N100" s="384"/>
      <c r="O100" s="382"/>
      <c r="P100" s="384"/>
      <c r="Q100" s="382"/>
      <c r="R100" s="384"/>
      <c r="S100" s="382"/>
      <c r="T100" s="385">
        <f t="shared" si="36"/>
        <v>0</v>
      </c>
      <c r="U100" s="385">
        <f t="shared" si="36"/>
        <v>0</v>
      </c>
      <c r="V100" s="386">
        <f t="shared" si="36"/>
        <v>11</v>
      </c>
      <c r="W100" s="386">
        <f>T100+U100+V100</f>
        <v>11</v>
      </c>
      <c r="X100" s="392">
        <f>W100/AE100*AD100/1000</f>
        <v>1.4299999999999998E-3</v>
      </c>
      <c r="Y100" s="392">
        <f>W100*AF100/1000</f>
        <v>6.7100000000000005E-4</v>
      </c>
      <c r="Z100" s="388"/>
      <c r="AA100" s="389"/>
      <c r="AB100" s="388"/>
      <c r="AC100" s="389"/>
      <c r="AD100" s="390">
        <v>65</v>
      </c>
      <c r="AE100" s="391">
        <v>500</v>
      </c>
      <c r="AF100" s="392">
        <v>6.0999999999999999E-2</v>
      </c>
      <c r="AG100" s="381"/>
    </row>
    <row r="101" spans="1:33" s="107" customFormat="1" ht="18.75" customHeight="1">
      <c r="A101" s="381"/>
      <c r="B101" s="393"/>
      <c r="C101" s="394" t="s">
        <v>86</v>
      </c>
      <c r="D101" s="395"/>
      <c r="E101" s="395"/>
      <c r="F101" s="395"/>
      <c r="G101" s="395"/>
      <c r="H101" s="384"/>
      <c r="I101" s="384"/>
      <c r="J101" s="384">
        <f>SUM(J99:J100)</f>
        <v>28</v>
      </c>
      <c r="K101" s="384">
        <f>SUM(K99:K100)</f>
        <v>28</v>
      </c>
      <c r="L101" s="384"/>
      <c r="M101" s="384"/>
      <c r="N101" s="384"/>
      <c r="O101" s="384"/>
      <c r="P101" s="384"/>
      <c r="Q101" s="384"/>
      <c r="R101" s="384"/>
      <c r="S101" s="384"/>
      <c r="T101" s="384">
        <f>SUM(T99)</f>
        <v>0</v>
      </c>
      <c r="U101" s="384">
        <f>SUM(U99)</f>
        <v>0</v>
      </c>
      <c r="V101" s="384">
        <f>SUM(V99:V100)</f>
        <v>28</v>
      </c>
      <c r="W101" s="384">
        <f>SUM(W99:W100)</f>
        <v>28</v>
      </c>
      <c r="X101" s="398">
        <f>SUM(X99:X100)</f>
        <v>3.64E-3</v>
      </c>
      <c r="Y101" s="398">
        <f>SUM(Y99:Y100)</f>
        <v>1.7079999999999999E-3</v>
      </c>
      <c r="Z101" s="388"/>
      <c r="AA101" s="388"/>
      <c r="AB101" s="388"/>
      <c r="AC101" s="388"/>
      <c r="AD101" s="397"/>
      <c r="AE101" s="397"/>
      <c r="AF101" s="398"/>
      <c r="AG101" s="381"/>
    </row>
    <row r="102" spans="1:33" s="107" customFormat="1" ht="18.75" customHeight="1">
      <c r="A102" s="377">
        <v>1</v>
      </c>
      <c r="B102" s="378" t="s">
        <v>221</v>
      </c>
      <c r="C102" s="379" t="s">
        <v>222</v>
      </c>
      <c r="D102" s="380" t="s">
        <v>21</v>
      </c>
      <c r="E102" s="381">
        <v>1</v>
      </c>
      <c r="F102" s="381">
        <v>79</v>
      </c>
      <c r="G102" s="381">
        <v>10</v>
      </c>
      <c r="H102" s="382"/>
      <c r="I102" s="382"/>
      <c r="J102" s="383">
        <v>18414</v>
      </c>
      <c r="K102" s="383">
        <f>H102+I102+J102</f>
        <v>18414</v>
      </c>
      <c r="L102" s="384"/>
      <c r="M102" s="382"/>
      <c r="N102" s="384"/>
      <c r="O102" s="382"/>
      <c r="P102" s="384"/>
      <c r="Q102" s="382"/>
      <c r="R102" s="384"/>
      <c r="S102" s="382"/>
      <c r="T102" s="385">
        <f t="shared" ref="T102:V106" si="37">H102+L102+P102</f>
        <v>0</v>
      </c>
      <c r="U102" s="385">
        <f t="shared" si="37"/>
        <v>0</v>
      </c>
      <c r="V102" s="386">
        <f t="shared" si="37"/>
        <v>18414</v>
      </c>
      <c r="W102" s="386">
        <f>T102+U102+V102</f>
        <v>18414</v>
      </c>
      <c r="X102" s="392">
        <f>W102/AE102*AD102/1000</f>
        <v>2.3938200000000003</v>
      </c>
      <c r="Y102" s="392">
        <f>W102*AF102/1000</f>
        <v>1.123254</v>
      </c>
      <c r="Z102" s="388"/>
      <c r="AA102" s="389"/>
      <c r="AB102" s="388"/>
      <c r="AC102" s="389"/>
      <c r="AD102" s="390">
        <v>65</v>
      </c>
      <c r="AE102" s="391">
        <v>500</v>
      </c>
      <c r="AF102" s="392">
        <v>6.0999999999999999E-2</v>
      </c>
      <c r="AG102" s="381"/>
    </row>
    <row r="103" spans="1:33" s="107" customFormat="1" ht="18.75" customHeight="1">
      <c r="A103" s="377">
        <v>2</v>
      </c>
      <c r="B103" s="378" t="s">
        <v>221</v>
      </c>
      <c r="C103" s="379" t="s">
        <v>222</v>
      </c>
      <c r="D103" s="380" t="s">
        <v>21</v>
      </c>
      <c r="E103" s="381">
        <v>1</v>
      </c>
      <c r="F103" s="381">
        <v>80</v>
      </c>
      <c r="G103" s="381">
        <v>10</v>
      </c>
      <c r="H103" s="382"/>
      <c r="I103" s="382"/>
      <c r="J103" s="383">
        <v>12930</v>
      </c>
      <c r="K103" s="383">
        <f>H103+I103+J103</f>
        <v>12930</v>
      </c>
      <c r="L103" s="384"/>
      <c r="M103" s="382"/>
      <c r="N103" s="384"/>
      <c r="O103" s="382"/>
      <c r="P103" s="384"/>
      <c r="Q103" s="382"/>
      <c r="R103" s="384"/>
      <c r="S103" s="382"/>
      <c r="T103" s="385">
        <f t="shared" si="37"/>
        <v>0</v>
      </c>
      <c r="U103" s="385">
        <f t="shared" si="37"/>
        <v>0</v>
      </c>
      <c r="V103" s="386">
        <f t="shared" si="37"/>
        <v>12930</v>
      </c>
      <c r="W103" s="386">
        <f>T103+U103+V103</f>
        <v>12930</v>
      </c>
      <c r="X103" s="392">
        <f>W103/AE103*AD103/1000</f>
        <v>1.6808999999999998</v>
      </c>
      <c r="Y103" s="392">
        <f>W103*AF103/1000</f>
        <v>0.78873000000000004</v>
      </c>
      <c r="Z103" s="388"/>
      <c r="AA103" s="389"/>
      <c r="AB103" s="388"/>
      <c r="AC103" s="389"/>
      <c r="AD103" s="390">
        <v>65</v>
      </c>
      <c r="AE103" s="391">
        <v>500</v>
      </c>
      <c r="AF103" s="392">
        <v>6.0999999999999999E-2</v>
      </c>
      <c r="AG103" s="381"/>
    </row>
    <row r="104" spans="1:33" s="107" customFormat="1" ht="18.75" customHeight="1">
      <c r="A104" s="377">
        <v>3</v>
      </c>
      <c r="B104" s="378" t="s">
        <v>221</v>
      </c>
      <c r="C104" s="379" t="s">
        <v>222</v>
      </c>
      <c r="D104" s="380" t="s">
        <v>21</v>
      </c>
      <c r="E104" s="381">
        <v>2</v>
      </c>
      <c r="F104" s="381">
        <v>80</v>
      </c>
      <c r="G104" s="381">
        <v>10</v>
      </c>
      <c r="H104" s="382"/>
      <c r="I104" s="382"/>
      <c r="J104" s="383">
        <v>8504</v>
      </c>
      <c r="K104" s="383">
        <f>H104+I104+J104</f>
        <v>8504</v>
      </c>
      <c r="L104" s="384"/>
      <c r="M104" s="382"/>
      <c r="N104" s="384"/>
      <c r="O104" s="382"/>
      <c r="P104" s="384"/>
      <c r="Q104" s="382"/>
      <c r="R104" s="384"/>
      <c r="S104" s="382"/>
      <c r="T104" s="385">
        <f t="shared" si="37"/>
        <v>0</v>
      </c>
      <c r="U104" s="385">
        <f t="shared" si="37"/>
        <v>0</v>
      </c>
      <c r="V104" s="386">
        <f t="shared" si="37"/>
        <v>8504</v>
      </c>
      <c r="W104" s="386">
        <f>T104+U104+V104</f>
        <v>8504</v>
      </c>
      <c r="X104" s="392">
        <f>W104/AE104*AD104/1000</f>
        <v>1.1055200000000001</v>
      </c>
      <c r="Y104" s="392">
        <f>W104*AF104/1000</f>
        <v>0.51874399999999998</v>
      </c>
      <c r="Z104" s="388"/>
      <c r="AA104" s="389"/>
      <c r="AB104" s="388"/>
      <c r="AC104" s="389"/>
      <c r="AD104" s="390">
        <v>65</v>
      </c>
      <c r="AE104" s="391">
        <v>500</v>
      </c>
      <c r="AF104" s="392">
        <v>6.0999999999999999E-2</v>
      </c>
      <c r="AG104" s="381"/>
    </row>
    <row r="105" spans="1:33" s="107" customFormat="1" ht="18.75" customHeight="1">
      <c r="A105" s="377">
        <v>4</v>
      </c>
      <c r="B105" s="378" t="s">
        <v>221</v>
      </c>
      <c r="C105" s="379" t="s">
        <v>222</v>
      </c>
      <c r="D105" s="380" t="s">
        <v>21</v>
      </c>
      <c r="E105" s="381">
        <v>3</v>
      </c>
      <c r="F105" s="381">
        <v>82</v>
      </c>
      <c r="G105" s="381">
        <v>10</v>
      </c>
      <c r="H105" s="382"/>
      <c r="I105" s="382"/>
      <c r="J105" s="383">
        <v>12158</v>
      </c>
      <c r="K105" s="383">
        <f>H105+I105+J105</f>
        <v>12158</v>
      </c>
      <c r="L105" s="384"/>
      <c r="M105" s="382"/>
      <c r="N105" s="384"/>
      <c r="O105" s="382"/>
      <c r="P105" s="384"/>
      <c r="Q105" s="382"/>
      <c r="R105" s="384"/>
      <c r="S105" s="382"/>
      <c r="T105" s="385">
        <f t="shared" si="37"/>
        <v>0</v>
      </c>
      <c r="U105" s="385">
        <f t="shared" si="37"/>
        <v>0</v>
      </c>
      <c r="V105" s="386">
        <f t="shared" si="37"/>
        <v>12158</v>
      </c>
      <c r="W105" s="386">
        <f>T105+U105+V105</f>
        <v>12158</v>
      </c>
      <c r="X105" s="392">
        <f>W105/AE105*AD105/1000</f>
        <v>1.5805400000000001</v>
      </c>
      <c r="Y105" s="392">
        <f>W105*AF105/1000</f>
        <v>0.74163800000000002</v>
      </c>
      <c r="Z105" s="388"/>
      <c r="AA105" s="389"/>
      <c r="AB105" s="388"/>
      <c r="AC105" s="389"/>
      <c r="AD105" s="390">
        <v>65</v>
      </c>
      <c r="AE105" s="391">
        <v>500</v>
      </c>
      <c r="AF105" s="392">
        <v>6.0999999999999999E-2</v>
      </c>
      <c r="AG105" s="381"/>
    </row>
    <row r="106" spans="1:33" s="107" customFormat="1" ht="18.75" customHeight="1">
      <c r="A106" s="377">
        <v>5</v>
      </c>
      <c r="B106" s="378" t="s">
        <v>221</v>
      </c>
      <c r="C106" s="379" t="s">
        <v>222</v>
      </c>
      <c r="D106" s="380" t="s">
        <v>21</v>
      </c>
      <c r="E106" s="381">
        <v>3</v>
      </c>
      <c r="F106" s="381">
        <v>83</v>
      </c>
      <c r="G106" s="381">
        <v>10</v>
      </c>
      <c r="H106" s="382"/>
      <c r="I106" s="382"/>
      <c r="J106" s="383">
        <v>13570</v>
      </c>
      <c r="K106" s="383">
        <f>H106+I106+J106</f>
        <v>13570</v>
      </c>
      <c r="L106" s="384"/>
      <c r="M106" s="382"/>
      <c r="N106" s="384"/>
      <c r="O106" s="382"/>
      <c r="P106" s="384"/>
      <c r="Q106" s="382"/>
      <c r="R106" s="384"/>
      <c r="S106" s="382"/>
      <c r="T106" s="385">
        <f t="shared" si="37"/>
        <v>0</v>
      </c>
      <c r="U106" s="385">
        <f t="shared" si="37"/>
        <v>0</v>
      </c>
      <c r="V106" s="386">
        <f t="shared" si="37"/>
        <v>13570</v>
      </c>
      <c r="W106" s="386">
        <f>T106+U106+V106</f>
        <v>13570</v>
      </c>
      <c r="X106" s="392">
        <f>W106/AE106*AD106/1000</f>
        <v>1.7641000000000002</v>
      </c>
      <c r="Y106" s="392">
        <f>W106*AF106/1000</f>
        <v>0.82777000000000001</v>
      </c>
      <c r="Z106" s="388"/>
      <c r="AA106" s="389"/>
      <c r="AB106" s="388"/>
      <c r="AC106" s="389"/>
      <c r="AD106" s="390">
        <v>65</v>
      </c>
      <c r="AE106" s="391">
        <v>500</v>
      </c>
      <c r="AF106" s="392">
        <v>6.0999999999999999E-2</v>
      </c>
      <c r="AG106" s="381"/>
    </row>
    <row r="107" spans="1:33" s="107" customFormat="1" ht="18.75" customHeight="1">
      <c r="A107" s="381"/>
      <c r="B107" s="393"/>
      <c r="C107" s="394" t="s">
        <v>86</v>
      </c>
      <c r="D107" s="395"/>
      <c r="E107" s="395"/>
      <c r="F107" s="395"/>
      <c r="G107" s="395"/>
      <c r="H107" s="384"/>
      <c r="I107" s="384"/>
      <c r="J107" s="384">
        <f>SUM(J102:J106)</f>
        <v>65576</v>
      </c>
      <c r="K107" s="384">
        <f>SUM(K102:K106)</f>
        <v>65576</v>
      </c>
      <c r="L107" s="384"/>
      <c r="M107" s="384"/>
      <c r="N107" s="384"/>
      <c r="O107" s="384"/>
      <c r="P107" s="384"/>
      <c r="Q107" s="384"/>
      <c r="R107" s="384"/>
      <c r="S107" s="384"/>
      <c r="T107" s="384">
        <f>SUM(T102)</f>
        <v>0</v>
      </c>
      <c r="U107" s="384">
        <f>SUM(U102)</f>
        <v>0</v>
      </c>
      <c r="V107" s="384">
        <f>SUM(V102:V106)</f>
        <v>65576</v>
      </c>
      <c r="W107" s="384">
        <f>SUM(W102:W106)</f>
        <v>65576</v>
      </c>
      <c r="X107" s="398">
        <f>SUM(X102:X106)</f>
        <v>8.5248800000000013</v>
      </c>
      <c r="Y107" s="398">
        <f>SUM(Y102:Y106)</f>
        <v>4.0001359999999995</v>
      </c>
      <c r="Z107" s="388"/>
      <c r="AA107" s="388"/>
      <c r="AB107" s="388"/>
      <c r="AC107" s="388"/>
      <c r="AD107" s="397"/>
      <c r="AE107" s="397"/>
      <c r="AF107" s="398"/>
      <c r="AG107" s="381"/>
    </row>
    <row r="108" spans="1:33" s="107" customFormat="1" ht="18.75" customHeight="1">
      <c r="A108" s="377">
        <v>1</v>
      </c>
      <c r="B108" s="378" t="s">
        <v>223</v>
      </c>
      <c r="C108" s="379" t="s">
        <v>224</v>
      </c>
      <c r="D108" s="380" t="s">
        <v>21</v>
      </c>
      <c r="E108" s="381">
        <v>1</v>
      </c>
      <c r="F108" s="381">
        <v>80</v>
      </c>
      <c r="G108" s="381">
        <v>10</v>
      </c>
      <c r="H108" s="382"/>
      <c r="I108" s="382"/>
      <c r="J108" s="383">
        <v>85</v>
      </c>
      <c r="K108" s="383">
        <f>H108+I108+J108</f>
        <v>85</v>
      </c>
      <c r="L108" s="384"/>
      <c r="M108" s="382"/>
      <c r="N108" s="384"/>
      <c r="O108" s="382"/>
      <c r="P108" s="384"/>
      <c r="Q108" s="382"/>
      <c r="R108" s="384"/>
      <c r="S108" s="382"/>
      <c r="T108" s="385">
        <f>H108+L108+P108</f>
        <v>0</v>
      </c>
      <c r="U108" s="385">
        <f>I108+M108+Q108</f>
        <v>0</v>
      </c>
      <c r="V108" s="386">
        <f>J108+N108+R108</f>
        <v>85</v>
      </c>
      <c r="W108" s="386">
        <f>T108+U108+V108</f>
        <v>85</v>
      </c>
      <c r="X108" s="392">
        <f>W108/AE108*AD108/1000</f>
        <v>1.1050000000000001E-2</v>
      </c>
      <c r="Y108" s="392">
        <f>W108*AF108/1000</f>
        <v>5.1849999999999995E-3</v>
      </c>
      <c r="Z108" s="388"/>
      <c r="AA108" s="389"/>
      <c r="AB108" s="388"/>
      <c r="AC108" s="389"/>
      <c r="AD108" s="390">
        <v>65</v>
      </c>
      <c r="AE108" s="391">
        <v>500</v>
      </c>
      <c r="AF108" s="392">
        <v>6.0999999999999999E-2</v>
      </c>
      <c r="AG108" s="381"/>
    </row>
    <row r="109" spans="1:33" s="107" customFormat="1" ht="18.75" customHeight="1">
      <c r="A109" s="381"/>
      <c r="B109" s="393"/>
      <c r="C109" s="394" t="s">
        <v>86</v>
      </c>
      <c r="D109" s="395"/>
      <c r="E109" s="395"/>
      <c r="F109" s="395"/>
      <c r="G109" s="395"/>
      <c r="H109" s="384"/>
      <c r="I109" s="384"/>
      <c r="J109" s="384">
        <f>SUM(J108:J108)</f>
        <v>85</v>
      </c>
      <c r="K109" s="384">
        <f>SUM(K108:K108)</f>
        <v>85</v>
      </c>
      <c r="L109" s="384"/>
      <c r="M109" s="384"/>
      <c r="N109" s="384"/>
      <c r="O109" s="384"/>
      <c r="P109" s="384"/>
      <c r="Q109" s="384"/>
      <c r="R109" s="384"/>
      <c r="S109" s="384"/>
      <c r="T109" s="384">
        <f>SUM(T108)</f>
        <v>0</v>
      </c>
      <c r="U109" s="384">
        <f>SUM(U108)</f>
        <v>0</v>
      </c>
      <c r="V109" s="384">
        <f>SUM(V108:V108)</f>
        <v>85</v>
      </c>
      <c r="W109" s="384">
        <f>SUM(W108:W108)</f>
        <v>85</v>
      </c>
      <c r="X109" s="398">
        <f>SUM(X108:X108)</f>
        <v>1.1050000000000001E-2</v>
      </c>
      <c r="Y109" s="398">
        <f>SUM(Y108:Y108)</f>
        <v>5.1849999999999995E-3</v>
      </c>
      <c r="Z109" s="388"/>
      <c r="AA109" s="388"/>
      <c r="AB109" s="388"/>
      <c r="AC109" s="388"/>
      <c r="AD109" s="397"/>
      <c r="AE109" s="397"/>
      <c r="AF109" s="398"/>
      <c r="AG109" s="381"/>
    </row>
    <row r="110" spans="1:33" s="107" customFormat="1" ht="18.75" customHeight="1">
      <c r="A110" s="377">
        <v>1</v>
      </c>
      <c r="B110" s="378" t="s">
        <v>225</v>
      </c>
      <c r="C110" s="379" t="s">
        <v>226</v>
      </c>
      <c r="D110" s="380" t="s">
        <v>21</v>
      </c>
      <c r="E110" s="381">
        <v>12</v>
      </c>
      <c r="F110" s="381">
        <v>66</v>
      </c>
      <c r="G110" s="381">
        <v>10</v>
      </c>
      <c r="H110" s="382"/>
      <c r="I110" s="382"/>
      <c r="J110" s="383">
        <v>1</v>
      </c>
      <c r="K110" s="383">
        <f>H110+I110+J110</f>
        <v>1</v>
      </c>
      <c r="L110" s="384"/>
      <c r="M110" s="382"/>
      <c r="N110" s="384"/>
      <c r="O110" s="382"/>
      <c r="P110" s="384"/>
      <c r="Q110" s="382"/>
      <c r="R110" s="384"/>
      <c r="S110" s="382"/>
      <c r="T110" s="385">
        <f>H110+L110+P110</f>
        <v>0</v>
      </c>
      <c r="U110" s="385">
        <f>I110+M110+Q110</f>
        <v>0</v>
      </c>
      <c r="V110" s="386">
        <f>J110+N110+R110</f>
        <v>1</v>
      </c>
      <c r="W110" s="386">
        <f>T110+U110+V110</f>
        <v>1</v>
      </c>
      <c r="X110" s="387">
        <f>W110/AE110*AD110/1000</f>
        <v>1.3000000000000002E-4</v>
      </c>
      <c r="Y110" s="387">
        <f>W110*AF110/1000</f>
        <v>6.0999999999999999E-5</v>
      </c>
      <c r="Z110" s="388"/>
      <c r="AA110" s="389"/>
      <c r="AB110" s="388"/>
      <c r="AC110" s="389"/>
      <c r="AD110" s="390">
        <v>65</v>
      </c>
      <c r="AE110" s="391">
        <v>500</v>
      </c>
      <c r="AF110" s="392">
        <v>6.0999999999999999E-2</v>
      </c>
      <c r="AG110" s="381"/>
    </row>
    <row r="111" spans="1:33" s="107" customFormat="1" ht="18.75" customHeight="1">
      <c r="A111" s="381"/>
      <c r="B111" s="393"/>
      <c r="C111" s="394" t="s">
        <v>86</v>
      </c>
      <c r="D111" s="395"/>
      <c r="E111" s="395"/>
      <c r="F111" s="395"/>
      <c r="G111" s="395"/>
      <c r="H111" s="384"/>
      <c r="I111" s="384"/>
      <c r="J111" s="384">
        <f>SUM(J110:J110)</f>
        <v>1</v>
      </c>
      <c r="K111" s="384">
        <f>SUM(K110:K110)</f>
        <v>1</v>
      </c>
      <c r="L111" s="384"/>
      <c r="M111" s="384"/>
      <c r="N111" s="384"/>
      <c r="O111" s="384"/>
      <c r="P111" s="384"/>
      <c r="Q111" s="384"/>
      <c r="R111" s="384"/>
      <c r="S111" s="384"/>
      <c r="T111" s="384">
        <f>SUM(T110)</f>
        <v>0</v>
      </c>
      <c r="U111" s="384">
        <f>SUM(U110)</f>
        <v>0</v>
      </c>
      <c r="V111" s="384">
        <f>SUM(V110:V110)</f>
        <v>1</v>
      </c>
      <c r="W111" s="384">
        <f>SUM(W110:W110)</f>
        <v>1</v>
      </c>
      <c r="X111" s="398">
        <f>SUM(X110:X110)</f>
        <v>1.3000000000000002E-4</v>
      </c>
      <c r="Y111" s="398">
        <f>SUM(Y110:Y110)</f>
        <v>6.0999999999999999E-5</v>
      </c>
      <c r="Z111" s="388"/>
      <c r="AA111" s="388"/>
      <c r="AB111" s="388"/>
      <c r="AC111" s="388"/>
      <c r="AD111" s="397"/>
      <c r="AE111" s="397"/>
      <c r="AF111" s="398"/>
      <c r="AG111" s="381"/>
    </row>
    <row r="112" spans="1:33" s="107" customFormat="1" ht="18.75" customHeight="1">
      <c r="A112" s="377">
        <v>1</v>
      </c>
      <c r="B112" s="378" t="s">
        <v>227</v>
      </c>
      <c r="C112" s="379" t="s">
        <v>228</v>
      </c>
      <c r="D112" s="380" t="s">
        <v>21</v>
      </c>
      <c r="E112" s="381">
        <v>3</v>
      </c>
      <c r="F112" s="381">
        <v>70</v>
      </c>
      <c r="G112" s="381">
        <v>10</v>
      </c>
      <c r="H112" s="382"/>
      <c r="I112" s="382"/>
      <c r="J112" s="383">
        <v>10</v>
      </c>
      <c r="K112" s="383">
        <f t="shared" ref="K112:K118" si="38">H112+I112+J112</f>
        <v>10</v>
      </c>
      <c r="L112" s="384"/>
      <c r="M112" s="382"/>
      <c r="N112" s="384"/>
      <c r="O112" s="382"/>
      <c r="P112" s="384"/>
      <c r="Q112" s="382"/>
      <c r="R112" s="384"/>
      <c r="S112" s="382"/>
      <c r="T112" s="385">
        <f t="shared" ref="T112:V118" si="39">H112+L112+P112</f>
        <v>0</v>
      </c>
      <c r="U112" s="385">
        <f t="shared" si="39"/>
        <v>0</v>
      </c>
      <c r="V112" s="386">
        <f t="shared" si="39"/>
        <v>10</v>
      </c>
      <c r="W112" s="386">
        <f t="shared" ref="W112:W118" si="40">T112+U112+V112</f>
        <v>10</v>
      </c>
      <c r="X112" s="392">
        <f t="shared" ref="X112:X118" si="41">W112/AE112*AD112/1000</f>
        <v>9.1428571428571418E-3</v>
      </c>
      <c r="Y112" s="392">
        <f t="shared" ref="Y112:Y118" si="42">W112*AF112/1000</f>
        <v>1.56E-3</v>
      </c>
      <c r="Z112" s="388"/>
      <c r="AA112" s="389"/>
      <c r="AB112" s="388"/>
      <c r="AC112" s="389"/>
      <c r="AD112" s="390">
        <v>64</v>
      </c>
      <c r="AE112" s="391">
        <v>70</v>
      </c>
      <c r="AF112" s="392">
        <v>0.156</v>
      </c>
      <c r="AG112" s="381"/>
    </row>
    <row r="113" spans="1:33" s="107" customFormat="1" ht="18.75" customHeight="1">
      <c r="A113" s="377">
        <v>2</v>
      </c>
      <c r="B113" s="378" t="s">
        <v>227</v>
      </c>
      <c r="C113" s="379" t="s">
        <v>228</v>
      </c>
      <c r="D113" s="380" t="s">
        <v>21</v>
      </c>
      <c r="E113" s="381">
        <v>2</v>
      </c>
      <c r="F113" s="381">
        <v>71</v>
      </c>
      <c r="G113" s="381">
        <v>10</v>
      </c>
      <c r="H113" s="382"/>
      <c r="I113" s="382"/>
      <c r="J113" s="383">
        <v>319</v>
      </c>
      <c r="K113" s="383">
        <f t="shared" si="38"/>
        <v>319</v>
      </c>
      <c r="L113" s="384"/>
      <c r="M113" s="382"/>
      <c r="N113" s="384"/>
      <c r="O113" s="382"/>
      <c r="P113" s="384"/>
      <c r="Q113" s="382"/>
      <c r="R113" s="384"/>
      <c r="S113" s="382"/>
      <c r="T113" s="385">
        <f t="shared" si="39"/>
        <v>0</v>
      </c>
      <c r="U113" s="385">
        <f t="shared" si="39"/>
        <v>0</v>
      </c>
      <c r="V113" s="386">
        <f t="shared" si="39"/>
        <v>319</v>
      </c>
      <c r="W113" s="386">
        <f t="shared" si="40"/>
        <v>319</v>
      </c>
      <c r="X113" s="392">
        <f t="shared" si="41"/>
        <v>0.29165714285714284</v>
      </c>
      <c r="Y113" s="392">
        <f t="shared" si="42"/>
        <v>4.9764000000000003E-2</v>
      </c>
      <c r="Z113" s="388"/>
      <c r="AA113" s="389"/>
      <c r="AB113" s="388"/>
      <c r="AC113" s="389"/>
      <c r="AD113" s="390">
        <v>64</v>
      </c>
      <c r="AE113" s="391">
        <v>70</v>
      </c>
      <c r="AF113" s="392">
        <v>0.156</v>
      </c>
      <c r="AG113" s="381"/>
    </row>
    <row r="114" spans="1:33" s="107" customFormat="1" ht="18.75" customHeight="1">
      <c r="A114" s="377">
        <v>3</v>
      </c>
      <c r="B114" s="378" t="s">
        <v>227</v>
      </c>
      <c r="C114" s="379" t="s">
        <v>228</v>
      </c>
      <c r="D114" s="380" t="s">
        <v>21</v>
      </c>
      <c r="E114" s="381">
        <v>3</v>
      </c>
      <c r="F114" s="381">
        <v>72</v>
      </c>
      <c r="G114" s="381">
        <v>10</v>
      </c>
      <c r="H114" s="382"/>
      <c r="I114" s="382"/>
      <c r="J114" s="383">
        <v>10</v>
      </c>
      <c r="K114" s="383">
        <f t="shared" si="38"/>
        <v>10</v>
      </c>
      <c r="L114" s="384"/>
      <c r="M114" s="382"/>
      <c r="N114" s="384"/>
      <c r="O114" s="382"/>
      <c r="P114" s="384"/>
      <c r="Q114" s="382"/>
      <c r="R114" s="384"/>
      <c r="S114" s="382"/>
      <c r="T114" s="385">
        <f t="shared" si="39"/>
        <v>0</v>
      </c>
      <c r="U114" s="385">
        <f t="shared" si="39"/>
        <v>0</v>
      </c>
      <c r="V114" s="386">
        <f t="shared" si="39"/>
        <v>10</v>
      </c>
      <c r="W114" s="386">
        <f t="shared" si="40"/>
        <v>10</v>
      </c>
      <c r="X114" s="392">
        <f t="shared" si="41"/>
        <v>9.1428571428571418E-3</v>
      </c>
      <c r="Y114" s="392">
        <f t="shared" si="42"/>
        <v>1.56E-3</v>
      </c>
      <c r="Z114" s="388"/>
      <c r="AA114" s="389"/>
      <c r="AB114" s="388"/>
      <c r="AC114" s="389"/>
      <c r="AD114" s="390">
        <v>64</v>
      </c>
      <c r="AE114" s="391">
        <v>70</v>
      </c>
      <c r="AF114" s="392">
        <v>0.156</v>
      </c>
      <c r="AG114" s="381"/>
    </row>
    <row r="115" spans="1:33" s="107" customFormat="1" ht="18.75" customHeight="1">
      <c r="A115" s="377">
        <v>4</v>
      </c>
      <c r="B115" s="378" t="s">
        <v>227</v>
      </c>
      <c r="C115" s="379" t="s">
        <v>228</v>
      </c>
      <c r="D115" s="380" t="s">
        <v>21</v>
      </c>
      <c r="E115" s="381">
        <v>3</v>
      </c>
      <c r="F115" s="381">
        <v>81</v>
      </c>
      <c r="G115" s="381">
        <v>10</v>
      </c>
      <c r="H115" s="382"/>
      <c r="I115" s="382"/>
      <c r="J115" s="383">
        <v>49</v>
      </c>
      <c r="K115" s="383">
        <f t="shared" si="38"/>
        <v>49</v>
      </c>
      <c r="L115" s="384"/>
      <c r="M115" s="382"/>
      <c r="N115" s="384"/>
      <c r="O115" s="382"/>
      <c r="P115" s="384"/>
      <c r="Q115" s="382"/>
      <c r="R115" s="384"/>
      <c r="S115" s="382"/>
      <c r="T115" s="385">
        <f t="shared" si="39"/>
        <v>0</v>
      </c>
      <c r="U115" s="385">
        <f t="shared" si="39"/>
        <v>0</v>
      </c>
      <c r="V115" s="386">
        <f t="shared" si="39"/>
        <v>49</v>
      </c>
      <c r="W115" s="386">
        <f t="shared" si="40"/>
        <v>49</v>
      </c>
      <c r="X115" s="392">
        <f t="shared" si="41"/>
        <v>4.48E-2</v>
      </c>
      <c r="Y115" s="392">
        <f t="shared" si="42"/>
        <v>7.6439999999999998E-3</v>
      </c>
      <c r="Z115" s="388"/>
      <c r="AA115" s="389"/>
      <c r="AB115" s="388"/>
      <c r="AC115" s="389"/>
      <c r="AD115" s="390">
        <v>64</v>
      </c>
      <c r="AE115" s="391">
        <v>70</v>
      </c>
      <c r="AF115" s="392">
        <v>0.156</v>
      </c>
      <c r="AG115" s="381"/>
    </row>
    <row r="116" spans="1:33" s="107" customFormat="1" ht="18.75" customHeight="1">
      <c r="A116" s="377">
        <v>5</v>
      </c>
      <c r="B116" s="378" t="s">
        <v>227</v>
      </c>
      <c r="C116" s="379" t="s">
        <v>228</v>
      </c>
      <c r="D116" s="380" t="s">
        <v>21</v>
      </c>
      <c r="E116" s="381">
        <v>5</v>
      </c>
      <c r="F116" s="381">
        <v>83</v>
      </c>
      <c r="G116" s="381">
        <v>10</v>
      </c>
      <c r="H116" s="382"/>
      <c r="I116" s="382"/>
      <c r="J116" s="383">
        <v>2781</v>
      </c>
      <c r="K116" s="383">
        <f t="shared" si="38"/>
        <v>2781</v>
      </c>
      <c r="L116" s="384"/>
      <c r="M116" s="382"/>
      <c r="N116" s="384"/>
      <c r="O116" s="382"/>
      <c r="P116" s="384"/>
      <c r="Q116" s="382"/>
      <c r="R116" s="384"/>
      <c r="S116" s="382"/>
      <c r="T116" s="385">
        <f t="shared" si="39"/>
        <v>0</v>
      </c>
      <c r="U116" s="385">
        <f t="shared" si="39"/>
        <v>0</v>
      </c>
      <c r="V116" s="386">
        <f t="shared" si="39"/>
        <v>2781</v>
      </c>
      <c r="W116" s="386">
        <f t="shared" si="40"/>
        <v>2781</v>
      </c>
      <c r="X116" s="392">
        <f t="shared" si="41"/>
        <v>2.5426285714285712</v>
      </c>
      <c r="Y116" s="392">
        <f t="shared" si="42"/>
        <v>0.433836</v>
      </c>
      <c r="Z116" s="388"/>
      <c r="AA116" s="389"/>
      <c r="AB116" s="388"/>
      <c r="AC116" s="389"/>
      <c r="AD116" s="390">
        <v>64</v>
      </c>
      <c r="AE116" s="391">
        <v>70</v>
      </c>
      <c r="AF116" s="392">
        <v>0.156</v>
      </c>
      <c r="AG116" s="381"/>
    </row>
    <row r="117" spans="1:33" s="107" customFormat="1" ht="18.75" customHeight="1">
      <c r="A117" s="377">
        <v>6</v>
      </c>
      <c r="B117" s="378" t="s">
        <v>227</v>
      </c>
      <c r="C117" s="379" t="s">
        <v>228</v>
      </c>
      <c r="D117" s="380" t="s">
        <v>21</v>
      </c>
      <c r="E117" s="381">
        <v>17</v>
      </c>
      <c r="F117" s="381">
        <v>85</v>
      </c>
      <c r="G117" s="381"/>
      <c r="H117" s="382"/>
      <c r="I117" s="382"/>
      <c r="J117" s="383">
        <v>518</v>
      </c>
      <c r="K117" s="383">
        <f t="shared" si="38"/>
        <v>518</v>
      </c>
      <c r="L117" s="384"/>
      <c r="M117" s="382"/>
      <c r="N117" s="384"/>
      <c r="O117" s="382"/>
      <c r="P117" s="384"/>
      <c r="Q117" s="382"/>
      <c r="R117" s="384"/>
      <c r="S117" s="382"/>
      <c r="T117" s="385">
        <f t="shared" si="39"/>
        <v>0</v>
      </c>
      <c r="U117" s="385">
        <f t="shared" si="39"/>
        <v>0</v>
      </c>
      <c r="V117" s="386">
        <f t="shared" si="39"/>
        <v>518</v>
      </c>
      <c r="W117" s="386">
        <f t="shared" si="40"/>
        <v>518</v>
      </c>
      <c r="X117" s="392">
        <f t="shared" si="41"/>
        <v>0.47360000000000002</v>
      </c>
      <c r="Y117" s="392">
        <f t="shared" si="42"/>
        <v>8.0808000000000005E-2</v>
      </c>
      <c r="Z117" s="388"/>
      <c r="AA117" s="389"/>
      <c r="AB117" s="388"/>
      <c r="AC117" s="389"/>
      <c r="AD117" s="390">
        <v>64</v>
      </c>
      <c r="AE117" s="391">
        <v>70</v>
      </c>
      <c r="AF117" s="392">
        <v>0.156</v>
      </c>
      <c r="AG117" s="381"/>
    </row>
    <row r="118" spans="1:33" s="107" customFormat="1" ht="18.75" customHeight="1">
      <c r="A118" s="377">
        <v>7</v>
      </c>
      <c r="B118" s="378" t="s">
        <v>227</v>
      </c>
      <c r="C118" s="379" t="s">
        <v>228</v>
      </c>
      <c r="D118" s="380" t="s">
        <v>21</v>
      </c>
      <c r="E118" s="381">
        <v>22</v>
      </c>
      <c r="F118" s="381">
        <v>88</v>
      </c>
      <c r="G118" s="381"/>
      <c r="H118" s="382"/>
      <c r="I118" s="382"/>
      <c r="J118" s="383">
        <v>19</v>
      </c>
      <c r="K118" s="383">
        <f t="shared" si="38"/>
        <v>19</v>
      </c>
      <c r="L118" s="384"/>
      <c r="M118" s="382"/>
      <c r="N118" s="384"/>
      <c r="O118" s="382"/>
      <c r="P118" s="384"/>
      <c r="Q118" s="382"/>
      <c r="R118" s="384"/>
      <c r="S118" s="382"/>
      <c r="T118" s="385">
        <f t="shared" si="39"/>
        <v>0</v>
      </c>
      <c r="U118" s="385">
        <f t="shared" si="39"/>
        <v>0</v>
      </c>
      <c r="V118" s="386">
        <f t="shared" si="39"/>
        <v>19</v>
      </c>
      <c r="W118" s="386">
        <f t="shared" si="40"/>
        <v>19</v>
      </c>
      <c r="X118" s="392">
        <f t="shared" si="41"/>
        <v>1.7371428571428569E-2</v>
      </c>
      <c r="Y118" s="392">
        <f t="shared" si="42"/>
        <v>2.9640000000000001E-3</v>
      </c>
      <c r="Z118" s="388"/>
      <c r="AA118" s="389"/>
      <c r="AB118" s="388"/>
      <c r="AC118" s="389"/>
      <c r="AD118" s="390">
        <v>64</v>
      </c>
      <c r="AE118" s="391">
        <v>70</v>
      </c>
      <c r="AF118" s="392">
        <v>0.156</v>
      </c>
      <c r="AG118" s="381"/>
    </row>
    <row r="119" spans="1:33" s="107" customFormat="1" ht="18.75" customHeight="1">
      <c r="A119" s="381"/>
      <c r="B119" s="393"/>
      <c r="C119" s="394" t="s">
        <v>86</v>
      </c>
      <c r="D119" s="395"/>
      <c r="E119" s="395"/>
      <c r="F119" s="395"/>
      <c r="G119" s="395"/>
      <c r="H119" s="384"/>
      <c r="I119" s="384"/>
      <c r="J119" s="384">
        <f>SUM(J112:J118)</f>
        <v>3706</v>
      </c>
      <c r="K119" s="384">
        <f>SUM(K112:K118)</f>
        <v>3706</v>
      </c>
      <c r="L119" s="384"/>
      <c r="M119" s="384"/>
      <c r="N119" s="384"/>
      <c r="O119" s="384"/>
      <c r="P119" s="384"/>
      <c r="Q119" s="384"/>
      <c r="R119" s="384"/>
      <c r="S119" s="384"/>
      <c r="T119" s="384">
        <f>SUM(T112)</f>
        <v>0</v>
      </c>
      <c r="U119" s="384">
        <f>SUM(U112)</f>
        <v>0</v>
      </c>
      <c r="V119" s="384">
        <f>SUM(V112:V118)</f>
        <v>3706</v>
      </c>
      <c r="W119" s="384">
        <f>SUM(W112:W118)</f>
        <v>3706</v>
      </c>
      <c r="X119" s="398">
        <f>SUM(X112:X118)</f>
        <v>3.3883428571428564</v>
      </c>
      <c r="Y119" s="398">
        <f>SUM(Y112:Y118)</f>
        <v>0.57813599999999998</v>
      </c>
      <c r="Z119" s="388"/>
      <c r="AA119" s="388"/>
      <c r="AB119" s="388"/>
      <c r="AC119" s="388"/>
      <c r="AD119" s="397"/>
      <c r="AE119" s="397"/>
      <c r="AF119" s="398"/>
      <c r="AG119" s="381"/>
    </row>
    <row r="120" spans="1:33" s="107" customFormat="1" ht="18.75" customHeight="1">
      <c r="A120" s="377">
        <v>1</v>
      </c>
      <c r="B120" s="378" t="s">
        <v>229</v>
      </c>
      <c r="C120" s="379" t="s">
        <v>230</v>
      </c>
      <c r="D120" s="380" t="s">
        <v>21</v>
      </c>
      <c r="E120" s="381">
        <v>2</v>
      </c>
      <c r="F120" s="381">
        <v>70</v>
      </c>
      <c r="G120" s="381">
        <v>10</v>
      </c>
      <c r="H120" s="382"/>
      <c r="I120" s="382"/>
      <c r="J120" s="383">
        <v>35</v>
      </c>
      <c r="K120" s="383">
        <f t="shared" ref="K120:K162" si="43">H120+I120+J120</f>
        <v>35</v>
      </c>
      <c r="L120" s="384"/>
      <c r="M120" s="382"/>
      <c r="N120" s="384"/>
      <c r="O120" s="382"/>
      <c r="P120" s="384"/>
      <c r="Q120" s="382"/>
      <c r="R120" s="384"/>
      <c r="S120" s="382"/>
      <c r="T120" s="385">
        <f t="shared" ref="T120:V162" si="44">H120+L120+P120</f>
        <v>0</v>
      </c>
      <c r="U120" s="385">
        <f t="shared" si="44"/>
        <v>0</v>
      </c>
      <c r="V120" s="386">
        <f t="shared" si="44"/>
        <v>35</v>
      </c>
      <c r="W120" s="386">
        <f t="shared" ref="W120:W162" si="45">T120+U120+V120</f>
        <v>35</v>
      </c>
      <c r="X120" s="392">
        <f t="shared" ref="X120:X162" si="46">W120/AE120*AD120/1000</f>
        <v>3.2000000000000001E-2</v>
      </c>
      <c r="Y120" s="392">
        <f t="shared" ref="Y120:Y162" si="47">W120*AF120/1000</f>
        <v>5.4599999999999996E-3</v>
      </c>
      <c r="Z120" s="388"/>
      <c r="AA120" s="389"/>
      <c r="AB120" s="388"/>
      <c r="AC120" s="389"/>
      <c r="AD120" s="390">
        <v>64</v>
      </c>
      <c r="AE120" s="391">
        <v>70</v>
      </c>
      <c r="AF120" s="392">
        <v>0.156</v>
      </c>
      <c r="AG120" s="381"/>
    </row>
    <row r="121" spans="1:33" s="107" customFormat="1" ht="18.75" customHeight="1">
      <c r="A121" s="377">
        <v>2</v>
      </c>
      <c r="B121" s="378" t="s">
        <v>229</v>
      </c>
      <c r="C121" s="379" t="s">
        <v>230</v>
      </c>
      <c r="D121" s="380" t="s">
        <v>21</v>
      </c>
      <c r="E121" s="381">
        <v>4</v>
      </c>
      <c r="F121" s="381">
        <v>70</v>
      </c>
      <c r="G121" s="381">
        <v>10</v>
      </c>
      <c r="H121" s="382"/>
      <c r="I121" s="382"/>
      <c r="J121" s="383">
        <v>42</v>
      </c>
      <c r="K121" s="383">
        <f t="shared" si="43"/>
        <v>42</v>
      </c>
      <c r="L121" s="384"/>
      <c r="M121" s="382"/>
      <c r="N121" s="384"/>
      <c r="O121" s="382"/>
      <c r="P121" s="384"/>
      <c r="Q121" s="382"/>
      <c r="R121" s="384"/>
      <c r="S121" s="382"/>
      <c r="T121" s="385">
        <f t="shared" si="44"/>
        <v>0</v>
      </c>
      <c r="U121" s="385">
        <f t="shared" si="44"/>
        <v>0</v>
      </c>
      <c r="V121" s="386">
        <f t="shared" si="44"/>
        <v>42</v>
      </c>
      <c r="W121" s="386">
        <f t="shared" si="45"/>
        <v>42</v>
      </c>
      <c r="X121" s="392">
        <f t="shared" si="46"/>
        <v>3.8399999999999997E-2</v>
      </c>
      <c r="Y121" s="392">
        <f t="shared" si="47"/>
        <v>6.5519999999999997E-3</v>
      </c>
      <c r="Z121" s="388"/>
      <c r="AA121" s="389"/>
      <c r="AB121" s="388"/>
      <c r="AC121" s="389"/>
      <c r="AD121" s="390">
        <v>64</v>
      </c>
      <c r="AE121" s="391">
        <v>70</v>
      </c>
      <c r="AF121" s="392">
        <v>0.156</v>
      </c>
      <c r="AG121" s="381"/>
    </row>
    <row r="122" spans="1:33" s="107" customFormat="1" ht="18.75" customHeight="1">
      <c r="A122" s="377">
        <v>3</v>
      </c>
      <c r="B122" s="378" t="s">
        <v>229</v>
      </c>
      <c r="C122" s="379" t="s">
        <v>230</v>
      </c>
      <c r="D122" s="380" t="s">
        <v>21</v>
      </c>
      <c r="E122" s="381">
        <v>7</v>
      </c>
      <c r="F122" s="381">
        <v>70</v>
      </c>
      <c r="G122" s="381">
        <v>10</v>
      </c>
      <c r="H122" s="382"/>
      <c r="I122" s="382"/>
      <c r="J122" s="383">
        <v>18</v>
      </c>
      <c r="K122" s="383">
        <f t="shared" si="43"/>
        <v>18</v>
      </c>
      <c r="L122" s="384"/>
      <c r="M122" s="382"/>
      <c r="N122" s="384"/>
      <c r="O122" s="382"/>
      <c r="P122" s="384"/>
      <c r="Q122" s="382"/>
      <c r="R122" s="384"/>
      <c r="S122" s="382"/>
      <c r="T122" s="385">
        <f t="shared" si="44"/>
        <v>0</v>
      </c>
      <c r="U122" s="385">
        <f t="shared" si="44"/>
        <v>0</v>
      </c>
      <c r="V122" s="386">
        <f t="shared" si="44"/>
        <v>18</v>
      </c>
      <c r="W122" s="386">
        <f t="shared" si="45"/>
        <v>18</v>
      </c>
      <c r="X122" s="392">
        <f t="shared" si="46"/>
        <v>1.6457142857142854E-2</v>
      </c>
      <c r="Y122" s="392">
        <f t="shared" si="47"/>
        <v>2.8079999999999997E-3</v>
      </c>
      <c r="Z122" s="388"/>
      <c r="AA122" s="389"/>
      <c r="AB122" s="388"/>
      <c r="AC122" s="389"/>
      <c r="AD122" s="390">
        <v>64</v>
      </c>
      <c r="AE122" s="391">
        <v>70</v>
      </c>
      <c r="AF122" s="392">
        <v>0.156</v>
      </c>
      <c r="AG122" s="381"/>
    </row>
    <row r="123" spans="1:33" s="107" customFormat="1" ht="18.75" customHeight="1">
      <c r="A123" s="377">
        <v>4</v>
      </c>
      <c r="B123" s="378" t="s">
        <v>229</v>
      </c>
      <c r="C123" s="379" t="s">
        <v>230</v>
      </c>
      <c r="D123" s="380" t="s">
        <v>21</v>
      </c>
      <c r="E123" s="381">
        <v>1</v>
      </c>
      <c r="F123" s="381">
        <v>71</v>
      </c>
      <c r="G123" s="381">
        <v>10</v>
      </c>
      <c r="H123" s="382"/>
      <c r="I123" s="382"/>
      <c r="J123" s="383">
        <v>11</v>
      </c>
      <c r="K123" s="383">
        <f t="shared" si="43"/>
        <v>11</v>
      </c>
      <c r="L123" s="384"/>
      <c r="M123" s="382"/>
      <c r="N123" s="384"/>
      <c r="O123" s="382"/>
      <c r="P123" s="384"/>
      <c r="Q123" s="382"/>
      <c r="R123" s="384"/>
      <c r="S123" s="382"/>
      <c r="T123" s="385">
        <f t="shared" si="44"/>
        <v>0</v>
      </c>
      <c r="U123" s="385">
        <f t="shared" si="44"/>
        <v>0</v>
      </c>
      <c r="V123" s="386">
        <f t="shared" si="44"/>
        <v>11</v>
      </c>
      <c r="W123" s="386">
        <f t="shared" si="45"/>
        <v>11</v>
      </c>
      <c r="X123" s="392">
        <f t="shared" si="46"/>
        <v>1.0057142857142857E-2</v>
      </c>
      <c r="Y123" s="392">
        <f t="shared" si="47"/>
        <v>1.7160000000000001E-3</v>
      </c>
      <c r="Z123" s="388"/>
      <c r="AA123" s="389"/>
      <c r="AB123" s="388"/>
      <c r="AC123" s="389"/>
      <c r="AD123" s="390">
        <v>64</v>
      </c>
      <c r="AE123" s="391">
        <v>70</v>
      </c>
      <c r="AF123" s="392">
        <v>0.156</v>
      </c>
      <c r="AG123" s="381"/>
    </row>
    <row r="124" spans="1:33" s="107" customFormat="1" ht="18.75" customHeight="1">
      <c r="A124" s="377">
        <v>5</v>
      </c>
      <c r="B124" s="378" t="s">
        <v>229</v>
      </c>
      <c r="C124" s="379" t="s">
        <v>230</v>
      </c>
      <c r="D124" s="380" t="s">
        <v>21</v>
      </c>
      <c r="E124" s="381">
        <v>2</v>
      </c>
      <c r="F124" s="381">
        <v>71</v>
      </c>
      <c r="G124" s="381">
        <v>10</v>
      </c>
      <c r="H124" s="382"/>
      <c r="I124" s="382"/>
      <c r="J124" s="383">
        <v>1215</v>
      </c>
      <c r="K124" s="383">
        <f t="shared" si="43"/>
        <v>1215</v>
      </c>
      <c r="L124" s="384"/>
      <c r="M124" s="382"/>
      <c r="N124" s="384"/>
      <c r="O124" s="382"/>
      <c r="P124" s="384"/>
      <c r="Q124" s="382"/>
      <c r="R124" s="384"/>
      <c r="S124" s="382"/>
      <c r="T124" s="385">
        <f t="shared" si="44"/>
        <v>0</v>
      </c>
      <c r="U124" s="385">
        <f t="shared" si="44"/>
        <v>0</v>
      </c>
      <c r="V124" s="386">
        <f t="shared" si="44"/>
        <v>1215</v>
      </c>
      <c r="W124" s="386">
        <f t="shared" si="45"/>
        <v>1215</v>
      </c>
      <c r="X124" s="392">
        <f t="shared" si="46"/>
        <v>1.110857142857143</v>
      </c>
      <c r="Y124" s="392">
        <f t="shared" si="47"/>
        <v>0.18953999999999999</v>
      </c>
      <c r="Z124" s="388"/>
      <c r="AA124" s="389"/>
      <c r="AB124" s="388"/>
      <c r="AC124" s="389"/>
      <c r="AD124" s="390">
        <v>64</v>
      </c>
      <c r="AE124" s="391">
        <v>70</v>
      </c>
      <c r="AF124" s="392">
        <v>0.156</v>
      </c>
      <c r="AG124" s="381"/>
    </row>
    <row r="125" spans="1:33" s="107" customFormat="1" ht="18.75" customHeight="1">
      <c r="A125" s="377">
        <v>6</v>
      </c>
      <c r="B125" s="378" t="s">
        <v>229</v>
      </c>
      <c r="C125" s="379" t="s">
        <v>230</v>
      </c>
      <c r="D125" s="380" t="s">
        <v>21</v>
      </c>
      <c r="E125" s="381">
        <v>5</v>
      </c>
      <c r="F125" s="381">
        <v>71</v>
      </c>
      <c r="G125" s="381">
        <v>10</v>
      </c>
      <c r="H125" s="382"/>
      <c r="I125" s="382"/>
      <c r="J125" s="383">
        <v>340</v>
      </c>
      <c r="K125" s="383">
        <f t="shared" si="43"/>
        <v>340</v>
      </c>
      <c r="L125" s="384"/>
      <c r="M125" s="382"/>
      <c r="N125" s="384"/>
      <c r="O125" s="382"/>
      <c r="P125" s="384"/>
      <c r="Q125" s="382"/>
      <c r="R125" s="384"/>
      <c r="S125" s="382"/>
      <c r="T125" s="385">
        <f t="shared" si="44"/>
        <v>0</v>
      </c>
      <c r="U125" s="385">
        <f t="shared" si="44"/>
        <v>0</v>
      </c>
      <c r="V125" s="386">
        <f t="shared" si="44"/>
        <v>340</v>
      </c>
      <c r="W125" s="386">
        <f t="shared" si="45"/>
        <v>340</v>
      </c>
      <c r="X125" s="392">
        <f t="shared" si="46"/>
        <v>0.31085714285714283</v>
      </c>
      <c r="Y125" s="392">
        <f t="shared" si="47"/>
        <v>5.3039999999999997E-2</v>
      </c>
      <c r="Z125" s="388"/>
      <c r="AA125" s="389"/>
      <c r="AB125" s="388"/>
      <c r="AC125" s="389"/>
      <c r="AD125" s="390">
        <v>64</v>
      </c>
      <c r="AE125" s="391">
        <v>70</v>
      </c>
      <c r="AF125" s="392">
        <v>0.156</v>
      </c>
      <c r="AG125" s="381"/>
    </row>
    <row r="126" spans="1:33" s="107" customFormat="1" ht="18.75" customHeight="1">
      <c r="A126" s="377">
        <v>7</v>
      </c>
      <c r="B126" s="378" t="s">
        <v>229</v>
      </c>
      <c r="C126" s="379" t="s">
        <v>230</v>
      </c>
      <c r="D126" s="380" t="s">
        <v>21</v>
      </c>
      <c r="E126" s="381">
        <v>1</v>
      </c>
      <c r="F126" s="381">
        <v>72</v>
      </c>
      <c r="G126" s="381">
        <v>10</v>
      </c>
      <c r="H126" s="382"/>
      <c r="I126" s="382"/>
      <c r="J126" s="383">
        <v>327</v>
      </c>
      <c r="K126" s="383">
        <f t="shared" si="43"/>
        <v>327</v>
      </c>
      <c r="L126" s="384"/>
      <c r="M126" s="382"/>
      <c r="N126" s="384"/>
      <c r="O126" s="382"/>
      <c r="P126" s="384"/>
      <c r="Q126" s="382"/>
      <c r="R126" s="384"/>
      <c r="S126" s="382"/>
      <c r="T126" s="385">
        <f t="shared" si="44"/>
        <v>0</v>
      </c>
      <c r="U126" s="385">
        <f t="shared" si="44"/>
        <v>0</v>
      </c>
      <c r="V126" s="386">
        <f t="shared" si="44"/>
        <v>327</v>
      </c>
      <c r="W126" s="386">
        <f t="shared" si="45"/>
        <v>327</v>
      </c>
      <c r="X126" s="392">
        <f t="shared" si="46"/>
        <v>0.29897142857142861</v>
      </c>
      <c r="Y126" s="392">
        <f t="shared" si="47"/>
        <v>5.1012000000000002E-2</v>
      </c>
      <c r="Z126" s="388"/>
      <c r="AA126" s="389"/>
      <c r="AB126" s="388"/>
      <c r="AC126" s="389"/>
      <c r="AD126" s="390">
        <v>64</v>
      </c>
      <c r="AE126" s="391">
        <v>70</v>
      </c>
      <c r="AF126" s="392">
        <v>0.156</v>
      </c>
      <c r="AG126" s="381"/>
    </row>
    <row r="127" spans="1:33" s="107" customFormat="1" ht="18.75" customHeight="1">
      <c r="A127" s="377">
        <v>8</v>
      </c>
      <c r="B127" s="378" t="s">
        <v>229</v>
      </c>
      <c r="C127" s="379" t="s">
        <v>230</v>
      </c>
      <c r="D127" s="380" t="s">
        <v>21</v>
      </c>
      <c r="E127" s="381">
        <v>3</v>
      </c>
      <c r="F127" s="381">
        <v>72</v>
      </c>
      <c r="G127" s="381">
        <v>10</v>
      </c>
      <c r="H127" s="382"/>
      <c r="I127" s="382"/>
      <c r="J127" s="383">
        <v>900</v>
      </c>
      <c r="K127" s="383">
        <f t="shared" si="43"/>
        <v>900</v>
      </c>
      <c r="L127" s="384"/>
      <c r="M127" s="382"/>
      <c r="N127" s="384"/>
      <c r="O127" s="382"/>
      <c r="P127" s="384"/>
      <c r="Q127" s="382"/>
      <c r="R127" s="384"/>
      <c r="S127" s="382"/>
      <c r="T127" s="385">
        <f t="shared" si="44"/>
        <v>0</v>
      </c>
      <c r="U127" s="385">
        <f t="shared" si="44"/>
        <v>0</v>
      </c>
      <c r="V127" s="386">
        <f t="shared" si="44"/>
        <v>900</v>
      </c>
      <c r="W127" s="386">
        <f t="shared" si="45"/>
        <v>900</v>
      </c>
      <c r="X127" s="392">
        <f t="shared" si="46"/>
        <v>0.82285714285714284</v>
      </c>
      <c r="Y127" s="392">
        <f t="shared" si="47"/>
        <v>0.1404</v>
      </c>
      <c r="Z127" s="388"/>
      <c r="AA127" s="389"/>
      <c r="AB127" s="388"/>
      <c r="AC127" s="389"/>
      <c r="AD127" s="390">
        <v>64</v>
      </c>
      <c r="AE127" s="391">
        <v>70</v>
      </c>
      <c r="AF127" s="392">
        <v>0.156</v>
      </c>
      <c r="AG127" s="381"/>
    </row>
    <row r="128" spans="1:33" s="107" customFormat="1" ht="18.75" customHeight="1">
      <c r="A128" s="377">
        <v>9</v>
      </c>
      <c r="B128" s="378" t="s">
        <v>229</v>
      </c>
      <c r="C128" s="379" t="s">
        <v>230</v>
      </c>
      <c r="D128" s="380" t="s">
        <v>21</v>
      </c>
      <c r="E128" s="381">
        <v>5</v>
      </c>
      <c r="F128" s="381">
        <v>72</v>
      </c>
      <c r="G128" s="381">
        <v>10</v>
      </c>
      <c r="H128" s="382"/>
      <c r="I128" s="382"/>
      <c r="J128" s="383">
        <v>1269</v>
      </c>
      <c r="K128" s="383">
        <f t="shared" si="43"/>
        <v>1269</v>
      </c>
      <c r="L128" s="384"/>
      <c r="M128" s="382"/>
      <c r="N128" s="384"/>
      <c r="O128" s="382"/>
      <c r="P128" s="384"/>
      <c r="Q128" s="382"/>
      <c r="R128" s="384"/>
      <c r="S128" s="382"/>
      <c r="T128" s="385">
        <f t="shared" si="44"/>
        <v>0</v>
      </c>
      <c r="U128" s="385">
        <f t="shared" si="44"/>
        <v>0</v>
      </c>
      <c r="V128" s="386">
        <f t="shared" si="44"/>
        <v>1269</v>
      </c>
      <c r="W128" s="386">
        <f t="shared" si="45"/>
        <v>1269</v>
      </c>
      <c r="X128" s="392">
        <f t="shared" si="46"/>
        <v>1.1602285714285716</v>
      </c>
      <c r="Y128" s="392">
        <f t="shared" si="47"/>
        <v>0.197964</v>
      </c>
      <c r="Z128" s="388"/>
      <c r="AA128" s="389"/>
      <c r="AB128" s="388"/>
      <c r="AC128" s="389"/>
      <c r="AD128" s="390">
        <v>64</v>
      </c>
      <c r="AE128" s="391">
        <v>70</v>
      </c>
      <c r="AF128" s="392">
        <v>0.156</v>
      </c>
      <c r="AG128" s="381"/>
    </row>
    <row r="129" spans="1:33" s="107" customFormat="1" ht="18.75" customHeight="1">
      <c r="A129" s="377">
        <v>10</v>
      </c>
      <c r="B129" s="378" t="s">
        <v>229</v>
      </c>
      <c r="C129" s="379" t="s">
        <v>230</v>
      </c>
      <c r="D129" s="380" t="s">
        <v>21</v>
      </c>
      <c r="E129" s="381">
        <v>2</v>
      </c>
      <c r="F129" s="381">
        <v>74</v>
      </c>
      <c r="G129" s="381">
        <v>10</v>
      </c>
      <c r="H129" s="382"/>
      <c r="I129" s="382"/>
      <c r="J129" s="383">
        <v>2596</v>
      </c>
      <c r="K129" s="383">
        <f t="shared" si="43"/>
        <v>2596</v>
      </c>
      <c r="L129" s="384"/>
      <c r="M129" s="382"/>
      <c r="N129" s="384"/>
      <c r="O129" s="382"/>
      <c r="P129" s="384"/>
      <c r="Q129" s="382"/>
      <c r="R129" s="384"/>
      <c r="S129" s="382"/>
      <c r="T129" s="385">
        <f t="shared" si="44"/>
        <v>0</v>
      </c>
      <c r="U129" s="385">
        <f t="shared" si="44"/>
        <v>0</v>
      </c>
      <c r="V129" s="386">
        <f t="shared" si="44"/>
        <v>2596</v>
      </c>
      <c r="W129" s="386">
        <f t="shared" si="45"/>
        <v>2596</v>
      </c>
      <c r="X129" s="392">
        <f t="shared" si="46"/>
        <v>2.3734857142857146</v>
      </c>
      <c r="Y129" s="392">
        <f t="shared" si="47"/>
        <v>0.404976</v>
      </c>
      <c r="Z129" s="388"/>
      <c r="AA129" s="389"/>
      <c r="AB129" s="388"/>
      <c r="AC129" s="389"/>
      <c r="AD129" s="390">
        <v>64</v>
      </c>
      <c r="AE129" s="391">
        <v>70</v>
      </c>
      <c r="AF129" s="392">
        <v>0.156</v>
      </c>
      <c r="AG129" s="381"/>
    </row>
    <row r="130" spans="1:33" s="107" customFormat="1" ht="18.75" customHeight="1">
      <c r="A130" s="377">
        <v>11</v>
      </c>
      <c r="B130" s="378" t="s">
        <v>229</v>
      </c>
      <c r="C130" s="379" t="s">
        <v>230</v>
      </c>
      <c r="D130" s="380" t="s">
        <v>21</v>
      </c>
      <c r="E130" s="381">
        <v>20</v>
      </c>
      <c r="F130" s="381">
        <v>74</v>
      </c>
      <c r="G130" s="381">
        <v>255</v>
      </c>
      <c r="H130" s="382"/>
      <c r="I130" s="382"/>
      <c r="J130" s="383">
        <v>864</v>
      </c>
      <c r="K130" s="383">
        <f t="shared" si="43"/>
        <v>864</v>
      </c>
      <c r="L130" s="384"/>
      <c r="M130" s="382"/>
      <c r="N130" s="384"/>
      <c r="O130" s="382"/>
      <c r="P130" s="384"/>
      <c r="Q130" s="382"/>
      <c r="R130" s="384"/>
      <c r="S130" s="382"/>
      <c r="T130" s="385">
        <f t="shared" si="44"/>
        <v>0</v>
      </c>
      <c r="U130" s="385">
        <f t="shared" si="44"/>
        <v>0</v>
      </c>
      <c r="V130" s="386">
        <f t="shared" si="44"/>
        <v>864</v>
      </c>
      <c r="W130" s="386">
        <f t="shared" si="45"/>
        <v>864</v>
      </c>
      <c r="X130" s="392">
        <f t="shared" si="46"/>
        <v>0.78994285714285717</v>
      </c>
      <c r="Y130" s="392">
        <f t="shared" si="47"/>
        <v>0.13478399999999999</v>
      </c>
      <c r="Z130" s="388"/>
      <c r="AA130" s="389"/>
      <c r="AB130" s="388"/>
      <c r="AC130" s="389"/>
      <c r="AD130" s="390">
        <v>64</v>
      </c>
      <c r="AE130" s="391">
        <v>70</v>
      </c>
      <c r="AF130" s="392">
        <v>0.156</v>
      </c>
      <c r="AG130" s="381"/>
    </row>
    <row r="131" spans="1:33" s="107" customFormat="1" ht="18.75" customHeight="1">
      <c r="A131" s="377">
        <v>12</v>
      </c>
      <c r="B131" s="378" t="s">
        <v>229</v>
      </c>
      <c r="C131" s="379" t="s">
        <v>230</v>
      </c>
      <c r="D131" s="380" t="s">
        <v>21</v>
      </c>
      <c r="E131" s="381">
        <v>1</v>
      </c>
      <c r="F131" s="381">
        <v>76</v>
      </c>
      <c r="G131" s="381">
        <v>10</v>
      </c>
      <c r="H131" s="382"/>
      <c r="I131" s="382"/>
      <c r="J131" s="383">
        <v>1280</v>
      </c>
      <c r="K131" s="383">
        <f t="shared" si="43"/>
        <v>1280</v>
      </c>
      <c r="L131" s="384"/>
      <c r="M131" s="382"/>
      <c r="N131" s="384"/>
      <c r="O131" s="382"/>
      <c r="P131" s="384"/>
      <c r="Q131" s="382"/>
      <c r="R131" s="384"/>
      <c r="S131" s="382"/>
      <c r="T131" s="385">
        <f t="shared" si="44"/>
        <v>0</v>
      </c>
      <c r="U131" s="385">
        <f t="shared" si="44"/>
        <v>0</v>
      </c>
      <c r="V131" s="386">
        <f t="shared" si="44"/>
        <v>1280</v>
      </c>
      <c r="W131" s="386">
        <f t="shared" si="45"/>
        <v>1280</v>
      </c>
      <c r="X131" s="392">
        <f t="shared" si="46"/>
        <v>1.1702857142857142</v>
      </c>
      <c r="Y131" s="392">
        <f t="shared" si="47"/>
        <v>0.19968</v>
      </c>
      <c r="Z131" s="388"/>
      <c r="AA131" s="389"/>
      <c r="AB131" s="388"/>
      <c r="AC131" s="389"/>
      <c r="AD131" s="390">
        <v>64</v>
      </c>
      <c r="AE131" s="391">
        <v>70</v>
      </c>
      <c r="AF131" s="392">
        <v>0.156</v>
      </c>
      <c r="AG131" s="381"/>
    </row>
    <row r="132" spans="1:33" s="107" customFormat="1" ht="18.75" customHeight="1">
      <c r="A132" s="377">
        <v>13</v>
      </c>
      <c r="B132" s="378" t="s">
        <v>229</v>
      </c>
      <c r="C132" s="379" t="s">
        <v>230</v>
      </c>
      <c r="D132" s="380" t="s">
        <v>21</v>
      </c>
      <c r="E132" s="381">
        <v>2</v>
      </c>
      <c r="F132" s="381">
        <v>76</v>
      </c>
      <c r="G132" s="381">
        <v>10</v>
      </c>
      <c r="H132" s="382"/>
      <c r="I132" s="382"/>
      <c r="J132" s="383">
        <v>1485</v>
      </c>
      <c r="K132" s="383">
        <f t="shared" si="43"/>
        <v>1485</v>
      </c>
      <c r="L132" s="384"/>
      <c r="M132" s="382"/>
      <c r="N132" s="384"/>
      <c r="O132" s="382"/>
      <c r="P132" s="384"/>
      <c r="Q132" s="382"/>
      <c r="R132" s="384"/>
      <c r="S132" s="382"/>
      <c r="T132" s="385">
        <f t="shared" si="44"/>
        <v>0</v>
      </c>
      <c r="U132" s="385">
        <f t="shared" si="44"/>
        <v>0</v>
      </c>
      <c r="V132" s="386">
        <f t="shared" si="44"/>
        <v>1485</v>
      </c>
      <c r="W132" s="386">
        <f t="shared" si="45"/>
        <v>1485</v>
      </c>
      <c r="X132" s="392">
        <f t="shared" si="46"/>
        <v>1.3577142857142859</v>
      </c>
      <c r="Y132" s="392">
        <f t="shared" si="47"/>
        <v>0.23166</v>
      </c>
      <c r="Z132" s="388"/>
      <c r="AA132" s="389"/>
      <c r="AB132" s="388"/>
      <c r="AC132" s="389"/>
      <c r="AD132" s="390">
        <v>64</v>
      </c>
      <c r="AE132" s="391">
        <v>70</v>
      </c>
      <c r="AF132" s="392">
        <v>0.156</v>
      </c>
      <c r="AG132" s="381"/>
    </row>
    <row r="133" spans="1:33" s="107" customFormat="1" ht="18.75" customHeight="1">
      <c r="A133" s="377">
        <v>14</v>
      </c>
      <c r="B133" s="378" t="s">
        <v>229</v>
      </c>
      <c r="C133" s="379" t="s">
        <v>230</v>
      </c>
      <c r="D133" s="380" t="s">
        <v>21</v>
      </c>
      <c r="E133" s="381">
        <v>1</v>
      </c>
      <c r="F133" s="381">
        <v>78</v>
      </c>
      <c r="G133" s="381">
        <v>10</v>
      </c>
      <c r="H133" s="382"/>
      <c r="I133" s="382"/>
      <c r="J133" s="383">
        <v>4908</v>
      </c>
      <c r="K133" s="383">
        <f t="shared" si="43"/>
        <v>4908</v>
      </c>
      <c r="L133" s="384"/>
      <c r="M133" s="382"/>
      <c r="N133" s="384"/>
      <c r="O133" s="382"/>
      <c r="P133" s="384"/>
      <c r="Q133" s="382"/>
      <c r="R133" s="384"/>
      <c r="S133" s="382"/>
      <c r="T133" s="385">
        <f t="shared" si="44"/>
        <v>0</v>
      </c>
      <c r="U133" s="385">
        <f t="shared" si="44"/>
        <v>0</v>
      </c>
      <c r="V133" s="386">
        <f t="shared" si="44"/>
        <v>4908</v>
      </c>
      <c r="W133" s="386">
        <f t="shared" si="45"/>
        <v>4908</v>
      </c>
      <c r="X133" s="392">
        <f t="shared" si="46"/>
        <v>4.4873142857142856</v>
      </c>
      <c r="Y133" s="392">
        <f t="shared" si="47"/>
        <v>0.765648</v>
      </c>
      <c r="Z133" s="388"/>
      <c r="AA133" s="389"/>
      <c r="AB133" s="388"/>
      <c r="AC133" s="389"/>
      <c r="AD133" s="390">
        <v>64</v>
      </c>
      <c r="AE133" s="391">
        <v>70</v>
      </c>
      <c r="AF133" s="392">
        <v>0.156</v>
      </c>
      <c r="AG133" s="381"/>
    </row>
    <row r="134" spans="1:33" s="107" customFormat="1" ht="18.75" customHeight="1">
      <c r="A134" s="377">
        <v>15</v>
      </c>
      <c r="B134" s="378" t="s">
        <v>229</v>
      </c>
      <c r="C134" s="379" t="s">
        <v>230</v>
      </c>
      <c r="D134" s="380" t="s">
        <v>21</v>
      </c>
      <c r="E134" s="381">
        <v>3</v>
      </c>
      <c r="F134" s="381">
        <v>78</v>
      </c>
      <c r="G134" s="381">
        <v>10</v>
      </c>
      <c r="H134" s="382"/>
      <c r="I134" s="382"/>
      <c r="J134" s="383">
        <v>4222</v>
      </c>
      <c r="K134" s="383">
        <f t="shared" si="43"/>
        <v>4222</v>
      </c>
      <c r="L134" s="384"/>
      <c r="M134" s="382"/>
      <c r="N134" s="384"/>
      <c r="O134" s="382"/>
      <c r="P134" s="384"/>
      <c r="Q134" s="382"/>
      <c r="R134" s="384"/>
      <c r="S134" s="382"/>
      <c r="T134" s="385">
        <f t="shared" si="44"/>
        <v>0</v>
      </c>
      <c r="U134" s="385">
        <f t="shared" si="44"/>
        <v>0</v>
      </c>
      <c r="V134" s="386">
        <f t="shared" si="44"/>
        <v>4222</v>
      </c>
      <c r="W134" s="386">
        <f t="shared" si="45"/>
        <v>4222</v>
      </c>
      <c r="X134" s="392">
        <f t="shared" si="46"/>
        <v>3.8601142857142858</v>
      </c>
      <c r="Y134" s="392">
        <f t="shared" si="47"/>
        <v>0.658632</v>
      </c>
      <c r="Z134" s="388"/>
      <c r="AA134" s="389"/>
      <c r="AB134" s="388"/>
      <c r="AC134" s="389"/>
      <c r="AD134" s="390">
        <v>64</v>
      </c>
      <c r="AE134" s="391">
        <v>70</v>
      </c>
      <c r="AF134" s="392">
        <v>0.156</v>
      </c>
      <c r="AG134" s="381"/>
    </row>
    <row r="135" spans="1:33" s="107" customFormat="1" ht="18.75" customHeight="1">
      <c r="A135" s="377">
        <v>16</v>
      </c>
      <c r="B135" s="378" t="s">
        <v>229</v>
      </c>
      <c r="C135" s="379" t="s">
        <v>230</v>
      </c>
      <c r="D135" s="380" t="s">
        <v>21</v>
      </c>
      <c r="E135" s="381">
        <v>3</v>
      </c>
      <c r="F135" s="381">
        <v>79</v>
      </c>
      <c r="G135" s="381">
        <v>10</v>
      </c>
      <c r="H135" s="382"/>
      <c r="I135" s="382"/>
      <c r="J135" s="383">
        <v>4373</v>
      </c>
      <c r="K135" s="383">
        <f t="shared" si="43"/>
        <v>4373</v>
      </c>
      <c r="L135" s="384"/>
      <c r="M135" s="382"/>
      <c r="N135" s="384"/>
      <c r="O135" s="382"/>
      <c r="P135" s="384"/>
      <c r="Q135" s="382"/>
      <c r="R135" s="384"/>
      <c r="S135" s="382"/>
      <c r="T135" s="385">
        <f t="shared" si="44"/>
        <v>0</v>
      </c>
      <c r="U135" s="385">
        <f t="shared" si="44"/>
        <v>0</v>
      </c>
      <c r="V135" s="386">
        <f t="shared" si="44"/>
        <v>4373</v>
      </c>
      <c r="W135" s="386">
        <f t="shared" si="45"/>
        <v>4373</v>
      </c>
      <c r="X135" s="392">
        <f t="shared" si="46"/>
        <v>3.9981714285714283</v>
      </c>
      <c r="Y135" s="392">
        <f t="shared" si="47"/>
        <v>0.68218800000000002</v>
      </c>
      <c r="Z135" s="388"/>
      <c r="AA135" s="389"/>
      <c r="AB135" s="388"/>
      <c r="AC135" s="389"/>
      <c r="AD135" s="390">
        <v>64</v>
      </c>
      <c r="AE135" s="391">
        <v>70</v>
      </c>
      <c r="AF135" s="392">
        <v>0.156</v>
      </c>
      <c r="AG135" s="381"/>
    </row>
    <row r="136" spans="1:33" s="107" customFormat="1" ht="18.75" customHeight="1">
      <c r="A136" s="377">
        <v>17</v>
      </c>
      <c r="B136" s="378" t="s">
        <v>229</v>
      </c>
      <c r="C136" s="379" t="s">
        <v>230</v>
      </c>
      <c r="D136" s="380" t="s">
        <v>21</v>
      </c>
      <c r="E136" s="381">
        <v>4</v>
      </c>
      <c r="F136" s="381">
        <v>79</v>
      </c>
      <c r="G136" s="381">
        <v>10</v>
      </c>
      <c r="H136" s="382"/>
      <c r="I136" s="382"/>
      <c r="J136" s="383">
        <v>1248</v>
      </c>
      <c r="K136" s="383">
        <f t="shared" si="43"/>
        <v>1248</v>
      </c>
      <c r="L136" s="384"/>
      <c r="M136" s="382"/>
      <c r="N136" s="384"/>
      <c r="O136" s="382"/>
      <c r="P136" s="384"/>
      <c r="Q136" s="382"/>
      <c r="R136" s="384"/>
      <c r="S136" s="382"/>
      <c r="T136" s="385">
        <f t="shared" si="44"/>
        <v>0</v>
      </c>
      <c r="U136" s="385">
        <f t="shared" si="44"/>
        <v>0</v>
      </c>
      <c r="V136" s="386">
        <f t="shared" si="44"/>
        <v>1248</v>
      </c>
      <c r="W136" s="386">
        <f t="shared" si="45"/>
        <v>1248</v>
      </c>
      <c r="X136" s="392">
        <f t="shared" si="46"/>
        <v>1.1410285714285715</v>
      </c>
      <c r="Y136" s="392">
        <f t="shared" si="47"/>
        <v>0.194688</v>
      </c>
      <c r="Z136" s="388"/>
      <c r="AA136" s="389"/>
      <c r="AB136" s="388"/>
      <c r="AC136" s="389"/>
      <c r="AD136" s="390">
        <v>64</v>
      </c>
      <c r="AE136" s="391">
        <v>70</v>
      </c>
      <c r="AF136" s="392">
        <v>0.156</v>
      </c>
      <c r="AG136" s="381"/>
    </row>
    <row r="137" spans="1:33" s="107" customFormat="1" ht="18.75" customHeight="1">
      <c r="A137" s="377">
        <v>18</v>
      </c>
      <c r="B137" s="378" t="s">
        <v>229</v>
      </c>
      <c r="C137" s="379" t="s">
        <v>230</v>
      </c>
      <c r="D137" s="380" t="s">
        <v>21</v>
      </c>
      <c r="E137" s="381">
        <v>7</v>
      </c>
      <c r="F137" s="381">
        <v>79</v>
      </c>
      <c r="G137" s="381">
        <v>10</v>
      </c>
      <c r="H137" s="382"/>
      <c r="I137" s="382"/>
      <c r="J137" s="383">
        <v>8050</v>
      </c>
      <c r="K137" s="383">
        <f t="shared" si="43"/>
        <v>8050</v>
      </c>
      <c r="L137" s="384"/>
      <c r="M137" s="382"/>
      <c r="N137" s="384"/>
      <c r="O137" s="382"/>
      <c r="P137" s="384"/>
      <c r="Q137" s="382"/>
      <c r="R137" s="384"/>
      <c r="S137" s="382"/>
      <c r="T137" s="385">
        <f t="shared" si="44"/>
        <v>0</v>
      </c>
      <c r="U137" s="385">
        <f t="shared" si="44"/>
        <v>0</v>
      </c>
      <c r="V137" s="386">
        <f t="shared" si="44"/>
        <v>8050</v>
      </c>
      <c r="W137" s="386">
        <f t="shared" si="45"/>
        <v>8050</v>
      </c>
      <c r="X137" s="392">
        <f t="shared" si="46"/>
        <v>7.36</v>
      </c>
      <c r="Y137" s="392">
        <f t="shared" si="47"/>
        <v>1.2558</v>
      </c>
      <c r="Z137" s="388"/>
      <c r="AA137" s="389"/>
      <c r="AB137" s="388"/>
      <c r="AC137" s="389"/>
      <c r="AD137" s="390">
        <v>64</v>
      </c>
      <c r="AE137" s="391">
        <v>70</v>
      </c>
      <c r="AF137" s="392">
        <v>0.156</v>
      </c>
      <c r="AG137" s="381"/>
    </row>
    <row r="138" spans="1:33" s="107" customFormat="1" ht="18.75" customHeight="1">
      <c r="A138" s="377">
        <v>19</v>
      </c>
      <c r="B138" s="378" t="s">
        <v>229</v>
      </c>
      <c r="C138" s="379" t="s">
        <v>230</v>
      </c>
      <c r="D138" s="380" t="s">
        <v>21</v>
      </c>
      <c r="E138" s="381">
        <v>2</v>
      </c>
      <c r="F138" s="381">
        <v>80</v>
      </c>
      <c r="G138" s="381">
        <v>10</v>
      </c>
      <c r="H138" s="382"/>
      <c r="I138" s="382"/>
      <c r="J138" s="383">
        <v>1129</v>
      </c>
      <c r="K138" s="383">
        <f t="shared" si="43"/>
        <v>1129</v>
      </c>
      <c r="L138" s="384"/>
      <c r="M138" s="382"/>
      <c r="N138" s="384"/>
      <c r="O138" s="382"/>
      <c r="P138" s="384"/>
      <c r="Q138" s="382"/>
      <c r="R138" s="384"/>
      <c r="S138" s="382"/>
      <c r="T138" s="385">
        <f t="shared" si="44"/>
        <v>0</v>
      </c>
      <c r="U138" s="385">
        <f t="shared" si="44"/>
        <v>0</v>
      </c>
      <c r="V138" s="386">
        <f t="shared" si="44"/>
        <v>1129</v>
      </c>
      <c r="W138" s="386">
        <f t="shared" si="45"/>
        <v>1129</v>
      </c>
      <c r="X138" s="392">
        <f t="shared" si="46"/>
        <v>1.0322285714285715</v>
      </c>
      <c r="Y138" s="392">
        <f t="shared" si="47"/>
        <v>0.176124</v>
      </c>
      <c r="Z138" s="388"/>
      <c r="AA138" s="389"/>
      <c r="AB138" s="388"/>
      <c r="AC138" s="389"/>
      <c r="AD138" s="390">
        <v>64</v>
      </c>
      <c r="AE138" s="391">
        <v>70</v>
      </c>
      <c r="AF138" s="392">
        <v>0.156</v>
      </c>
      <c r="AG138" s="381"/>
    </row>
    <row r="139" spans="1:33" s="107" customFormat="1" ht="18.75" customHeight="1">
      <c r="A139" s="377">
        <v>20</v>
      </c>
      <c r="B139" s="378" t="s">
        <v>229</v>
      </c>
      <c r="C139" s="379" t="s">
        <v>230</v>
      </c>
      <c r="D139" s="380" t="s">
        <v>21</v>
      </c>
      <c r="E139" s="381">
        <v>3</v>
      </c>
      <c r="F139" s="381">
        <v>80</v>
      </c>
      <c r="G139" s="381">
        <v>10</v>
      </c>
      <c r="H139" s="382"/>
      <c r="I139" s="382"/>
      <c r="J139" s="383">
        <v>2274</v>
      </c>
      <c r="K139" s="383">
        <f t="shared" si="43"/>
        <v>2274</v>
      </c>
      <c r="L139" s="384"/>
      <c r="M139" s="382"/>
      <c r="N139" s="384"/>
      <c r="O139" s="382"/>
      <c r="P139" s="384"/>
      <c r="Q139" s="382"/>
      <c r="R139" s="384"/>
      <c r="S139" s="382"/>
      <c r="T139" s="385">
        <f t="shared" si="44"/>
        <v>0</v>
      </c>
      <c r="U139" s="385">
        <f t="shared" si="44"/>
        <v>0</v>
      </c>
      <c r="V139" s="386">
        <f t="shared" si="44"/>
        <v>2274</v>
      </c>
      <c r="W139" s="386">
        <f t="shared" si="45"/>
        <v>2274</v>
      </c>
      <c r="X139" s="392">
        <f t="shared" si="46"/>
        <v>2.0790857142857142</v>
      </c>
      <c r="Y139" s="392">
        <f t="shared" si="47"/>
        <v>0.35474399999999995</v>
      </c>
      <c r="Z139" s="388"/>
      <c r="AA139" s="389"/>
      <c r="AB139" s="388"/>
      <c r="AC139" s="389"/>
      <c r="AD139" s="390">
        <v>64</v>
      </c>
      <c r="AE139" s="391">
        <v>70</v>
      </c>
      <c r="AF139" s="392">
        <v>0.156</v>
      </c>
      <c r="AG139" s="381"/>
    </row>
    <row r="140" spans="1:33" s="107" customFormat="1" ht="18.75" customHeight="1">
      <c r="A140" s="377">
        <v>21</v>
      </c>
      <c r="B140" s="378" t="s">
        <v>229</v>
      </c>
      <c r="C140" s="379" t="s">
        <v>230</v>
      </c>
      <c r="D140" s="380" t="s">
        <v>21</v>
      </c>
      <c r="E140" s="381">
        <v>2</v>
      </c>
      <c r="F140" s="381">
        <v>81</v>
      </c>
      <c r="G140" s="381">
        <v>10</v>
      </c>
      <c r="H140" s="382"/>
      <c r="I140" s="382"/>
      <c r="J140" s="383">
        <v>5792</v>
      </c>
      <c r="K140" s="383">
        <f t="shared" si="43"/>
        <v>5792</v>
      </c>
      <c r="L140" s="384"/>
      <c r="M140" s="382"/>
      <c r="N140" s="384"/>
      <c r="O140" s="382"/>
      <c r="P140" s="384"/>
      <c r="Q140" s="382"/>
      <c r="R140" s="384"/>
      <c r="S140" s="382"/>
      <c r="T140" s="385">
        <f t="shared" si="44"/>
        <v>0</v>
      </c>
      <c r="U140" s="385">
        <f t="shared" si="44"/>
        <v>0</v>
      </c>
      <c r="V140" s="386">
        <f t="shared" si="44"/>
        <v>5792</v>
      </c>
      <c r="W140" s="386">
        <f t="shared" si="45"/>
        <v>5792</v>
      </c>
      <c r="X140" s="392">
        <f t="shared" si="46"/>
        <v>5.2955428571428573</v>
      </c>
      <c r="Y140" s="392">
        <f t="shared" si="47"/>
        <v>0.90355200000000002</v>
      </c>
      <c r="Z140" s="388"/>
      <c r="AA140" s="389"/>
      <c r="AB140" s="388"/>
      <c r="AC140" s="389"/>
      <c r="AD140" s="390">
        <v>64</v>
      </c>
      <c r="AE140" s="391">
        <v>70</v>
      </c>
      <c r="AF140" s="392">
        <v>0.156</v>
      </c>
      <c r="AG140" s="381"/>
    </row>
    <row r="141" spans="1:33" s="107" customFormat="1" ht="18.75" customHeight="1">
      <c r="A141" s="377">
        <v>22</v>
      </c>
      <c r="B141" s="378" t="s">
        <v>229</v>
      </c>
      <c r="C141" s="379" t="s">
        <v>230</v>
      </c>
      <c r="D141" s="380" t="s">
        <v>21</v>
      </c>
      <c r="E141" s="381">
        <v>3</v>
      </c>
      <c r="F141" s="381">
        <v>81</v>
      </c>
      <c r="G141" s="381">
        <v>10</v>
      </c>
      <c r="H141" s="382"/>
      <c r="I141" s="382"/>
      <c r="J141" s="383">
        <v>3921</v>
      </c>
      <c r="K141" s="383">
        <f t="shared" si="43"/>
        <v>3921</v>
      </c>
      <c r="L141" s="384"/>
      <c r="M141" s="382"/>
      <c r="N141" s="384"/>
      <c r="O141" s="382"/>
      <c r="P141" s="384"/>
      <c r="Q141" s="382"/>
      <c r="R141" s="384"/>
      <c r="S141" s="382"/>
      <c r="T141" s="385">
        <f t="shared" si="44"/>
        <v>0</v>
      </c>
      <c r="U141" s="385">
        <f t="shared" si="44"/>
        <v>0</v>
      </c>
      <c r="V141" s="386">
        <f t="shared" si="44"/>
        <v>3921</v>
      </c>
      <c r="W141" s="386">
        <f t="shared" si="45"/>
        <v>3921</v>
      </c>
      <c r="X141" s="392">
        <f t="shared" si="46"/>
        <v>3.5849142857142855</v>
      </c>
      <c r="Y141" s="392">
        <f t="shared" si="47"/>
        <v>0.611676</v>
      </c>
      <c r="Z141" s="388"/>
      <c r="AA141" s="389"/>
      <c r="AB141" s="388"/>
      <c r="AC141" s="389"/>
      <c r="AD141" s="390">
        <v>64</v>
      </c>
      <c r="AE141" s="391">
        <v>70</v>
      </c>
      <c r="AF141" s="392">
        <v>0.156</v>
      </c>
      <c r="AG141" s="381"/>
    </row>
    <row r="142" spans="1:33" s="107" customFormat="1" ht="18.75" customHeight="1">
      <c r="A142" s="377">
        <v>23</v>
      </c>
      <c r="B142" s="378" t="s">
        <v>229</v>
      </c>
      <c r="C142" s="379" t="s">
        <v>230</v>
      </c>
      <c r="D142" s="380" t="s">
        <v>21</v>
      </c>
      <c r="E142" s="381">
        <v>4</v>
      </c>
      <c r="F142" s="381">
        <v>81</v>
      </c>
      <c r="G142" s="381">
        <v>10</v>
      </c>
      <c r="H142" s="382"/>
      <c r="I142" s="382"/>
      <c r="J142" s="383">
        <v>5795</v>
      </c>
      <c r="K142" s="383">
        <f t="shared" si="43"/>
        <v>5795</v>
      </c>
      <c r="L142" s="384"/>
      <c r="M142" s="382"/>
      <c r="N142" s="384"/>
      <c r="O142" s="382"/>
      <c r="P142" s="384"/>
      <c r="Q142" s="382"/>
      <c r="R142" s="384"/>
      <c r="S142" s="382"/>
      <c r="T142" s="385">
        <f t="shared" si="44"/>
        <v>0</v>
      </c>
      <c r="U142" s="385">
        <f t="shared" si="44"/>
        <v>0</v>
      </c>
      <c r="V142" s="386">
        <f t="shared" si="44"/>
        <v>5795</v>
      </c>
      <c r="W142" s="386">
        <f t="shared" si="45"/>
        <v>5795</v>
      </c>
      <c r="X142" s="392">
        <f t="shared" si="46"/>
        <v>5.2982857142857149</v>
      </c>
      <c r="Y142" s="392">
        <f t="shared" si="47"/>
        <v>0.90401999999999993</v>
      </c>
      <c r="Z142" s="388"/>
      <c r="AA142" s="389"/>
      <c r="AB142" s="388"/>
      <c r="AC142" s="389"/>
      <c r="AD142" s="390">
        <v>64</v>
      </c>
      <c r="AE142" s="391">
        <v>70</v>
      </c>
      <c r="AF142" s="392">
        <v>0.156</v>
      </c>
      <c r="AG142" s="381"/>
    </row>
    <row r="143" spans="1:33" s="107" customFormat="1" ht="18.75" customHeight="1">
      <c r="A143" s="377">
        <v>24</v>
      </c>
      <c r="B143" s="378" t="s">
        <v>229</v>
      </c>
      <c r="C143" s="379" t="s">
        <v>230</v>
      </c>
      <c r="D143" s="380" t="s">
        <v>21</v>
      </c>
      <c r="E143" s="381">
        <v>1</v>
      </c>
      <c r="F143" s="381">
        <v>82</v>
      </c>
      <c r="G143" s="381">
        <v>10</v>
      </c>
      <c r="H143" s="382"/>
      <c r="I143" s="382"/>
      <c r="J143" s="383">
        <v>10069</v>
      </c>
      <c r="K143" s="383">
        <f t="shared" si="43"/>
        <v>10069</v>
      </c>
      <c r="L143" s="384"/>
      <c r="M143" s="382"/>
      <c r="N143" s="384"/>
      <c r="O143" s="382"/>
      <c r="P143" s="384"/>
      <c r="Q143" s="382"/>
      <c r="R143" s="384"/>
      <c r="S143" s="382"/>
      <c r="T143" s="385">
        <f t="shared" si="44"/>
        <v>0</v>
      </c>
      <c r="U143" s="385">
        <f t="shared" si="44"/>
        <v>0</v>
      </c>
      <c r="V143" s="386">
        <f t="shared" si="44"/>
        <v>10069</v>
      </c>
      <c r="W143" s="386">
        <f t="shared" si="45"/>
        <v>10069</v>
      </c>
      <c r="X143" s="392">
        <f t="shared" si="46"/>
        <v>9.2059428571428583</v>
      </c>
      <c r="Y143" s="392">
        <f t="shared" si="47"/>
        <v>1.5707639999999998</v>
      </c>
      <c r="Z143" s="388"/>
      <c r="AA143" s="389"/>
      <c r="AB143" s="388"/>
      <c r="AC143" s="389"/>
      <c r="AD143" s="390">
        <v>64</v>
      </c>
      <c r="AE143" s="391">
        <v>70</v>
      </c>
      <c r="AF143" s="392">
        <v>0.156</v>
      </c>
      <c r="AG143" s="381"/>
    </row>
    <row r="144" spans="1:33" s="107" customFormat="1" ht="18.75" customHeight="1">
      <c r="A144" s="377">
        <v>25</v>
      </c>
      <c r="B144" s="378" t="s">
        <v>229</v>
      </c>
      <c r="C144" s="379" t="s">
        <v>230</v>
      </c>
      <c r="D144" s="380" t="s">
        <v>21</v>
      </c>
      <c r="E144" s="381">
        <v>3</v>
      </c>
      <c r="F144" s="381">
        <v>82</v>
      </c>
      <c r="G144" s="381">
        <v>10</v>
      </c>
      <c r="H144" s="382"/>
      <c r="I144" s="382"/>
      <c r="J144" s="383">
        <v>2854</v>
      </c>
      <c r="K144" s="383">
        <f t="shared" si="43"/>
        <v>2854</v>
      </c>
      <c r="L144" s="384"/>
      <c r="M144" s="382"/>
      <c r="N144" s="384"/>
      <c r="O144" s="382"/>
      <c r="P144" s="384"/>
      <c r="Q144" s="382"/>
      <c r="R144" s="384"/>
      <c r="S144" s="382"/>
      <c r="T144" s="385">
        <f t="shared" si="44"/>
        <v>0</v>
      </c>
      <c r="U144" s="385">
        <f t="shared" si="44"/>
        <v>0</v>
      </c>
      <c r="V144" s="386">
        <f t="shared" si="44"/>
        <v>2854</v>
      </c>
      <c r="W144" s="386">
        <f t="shared" si="45"/>
        <v>2854</v>
      </c>
      <c r="X144" s="392">
        <f t="shared" si="46"/>
        <v>2.6093714285714285</v>
      </c>
      <c r="Y144" s="392">
        <f t="shared" si="47"/>
        <v>0.44522400000000001</v>
      </c>
      <c r="Z144" s="388"/>
      <c r="AA144" s="389"/>
      <c r="AB144" s="388"/>
      <c r="AC144" s="389"/>
      <c r="AD144" s="390">
        <v>64</v>
      </c>
      <c r="AE144" s="391">
        <v>70</v>
      </c>
      <c r="AF144" s="392">
        <v>0.156</v>
      </c>
      <c r="AG144" s="381"/>
    </row>
    <row r="145" spans="1:33" s="107" customFormat="1" ht="18.75" customHeight="1">
      <c r="A145" s="377">
        <v>26</v>
      </c>
      <c r="B145" s="378" t="s">
        <v>229</v>
      </c>
      <c r="C145" s="379" t="s">
        <v>230</v>
      </c>
      <c r="D145" s="380" t="s">
        <v>21</v>
      </c>
      <c r="E145" s="381">
        <v>5</v>
      </c>
      <c r="F145" s="381">
        <v>83</v>
      </c>
      <c r="G145" s="381">
        <v>10</v>
      </c>
      <c r="H145" s="382"/>
      <c r="I145" s="382"/>
      <c r="J145" s="383">
        <v>6434</v>
      </c>
      <c r="K145" s="383">
        <f t="shared" si="43"/>
        <v>6434</v>
      </c>
      <c r="L145" s="384"/>
      <c r="M145" s="382"/>
      <c r="N145" s="384"/>
      <c r="O145" s="382"/>
      <c r="P145" s="384"/>
      <c r="Q145" s="382"/>
      <c r="R145" s="384"/>
      <c r="S145" s="382"/>
      <c r="T145" s="385">
        <f t="shared" si="44"/>
        <v>0</v>
      </c>
      <c r="U145" s="385">
        <f t="shared" si="44"/>
        <v>0</v>
      </c>
      <c r="V145" s="386">
        <f t="shared" si="44"/>
        <v>6434</v>
      </c>
      <c r="W145" s="386">
        <f t="shared" si="45"/>
        <v>6434</v>
      </c>
      <c r="X145" s="392">
        <f t="shared" si="46"/>
        <v>5.8825142857142856</v>
      </c>
      <c r="Y145" s="392">
        <f t="shared" si="47"/>
        <v>1.0037039999999999</v>
      </c>
      <c r="Z145" s="388"/>
      <c r="AA145" s="389"/>
      <c r="AB145" s="388"/>
      <c r="AC145" s="389"/>
      <c r="AD145" s="390">
        <v>64</v>
      </c>
      <c r="AE145" s="391">
        <v>70</v>
      </c>
      <c r="AF145" s="392">
        <v>0.156</v>
      </c>
      <c r="AG145" s="381"/>
    </row>
    <row r="146" spans="1:33" s="107" customFormat="1" ht="18.75" customHeight="1">
      <c r="A146" s="377">
        <v>27</v>
      </c>
      <c r="B146" s="378" t="s">
        <v>229</v>
      </c>
      <c r="C146" s="379" t="s">
        <v>230</v>
      </c>
      <c r="D146" s="380" t="s">
        <v>21</v>
      </c>
      <c r="E146" s="381">
        <v>2</v>
      </c>
      <c r="F146" s="381">
        <v>84</v>
      </c>
      <c r="G146" s="381">
        <v>0</v>
      </c>
      <c r="H146" s="382"/>
      <c r="I146" s="382"/>
      <c r="J146" s="383">
        <v>195</v>
      </c>
      <c r="K146" s="383">
        <f t="shared" si="43"/>
        <v>195</v>
      </c>
      <c r="L146" s="384"/>
      <c r="M146" s="382"/>
      <c r="N146" s="384"/>
      <c r="O146" s="382"/>
      <c r="P146" s="384"/>
      <c r="Q146" s="382"/>
      <c r="R146" s="384"/>
      <c r="S146" s="382"/>
      <c r="T146" s="385">
        <f t="shared" si="44"/>
        <v>0</v>
      </c>
      <c r="U146" s="385">
        <f t="shared" si="44"/>
        <v>0</v>
      </c>
      <c r="V146" s="386">
        <f t="shared" si="44"/>
        <v>195</v>
      </c>
      <c r="W146" s="386">
        <f t="shared" si="45"/>
        <v>195</v>
      </c>
      <c r="X146" s="392">
        <f t="shared" si="46"/>
        <v>0.17828571428571427</v>
      </c>
      <c r="Y146" s="392">
        <f t="shared" si="47"/>
        <v>3.0420000000000003E-2</v>
      </c>
      <c r="Z146" s="388"/>
      <c r="AA146" s="389"/>
      <c r="AB146" s="388"/>
      <c r="AC146" s="389"/>
      <c r="AD146" s="390">
        <v>64</v>
      </c>
      <c r="AE146" s="391">
        <v>70</v>
      </c>
      <c r="AF146" s="392">
        <v>0.156</v>
      </c>
      <c r="AG146" s="381"/>
    </row>
    <row r="147" spans="1:33" s="107" customFormat="1" ht="18.75" customHeight="1">
      <c r="A147" s="377">
        <v>28</v>
      </c>
      <c r="B147" s="378" t="s">
        <v>229</v>
      </c>
      <c r="C147" s="379" t="s">
        <v>230</v>
      </c>
      <c r="D147" s="380" t="s">
        <v>21</v>
      </c>
      <c r="E147" s="381">
        <v>16</v>
      </c>
      <c r="F147" s="381">
        <v>84</v>
      </c>
      <c r="G147" s="381"/>
      <c r="H147" s="382"/>
      <c r="I147" s="382"/>
      <c r="J147" s="383">
        <v>992</v>
      </c>
      <c r="K147" s="383">
        <f t="shared" si="43"/>
        <v>992</v>
      </c>
      <c r="L147" s="384"/>
      <c r="M147" s="382"/>
      <c r="N147" s="384"/>
      <c r="O147" s="382"/>
      <c r="P147" s="384"/>
      <c r="Q147" s="382"/>
      <c r="R147" s="384"/>
      <c r="S147" s="382"/>
      <c r="T147" s="385">
        <f t="shared" si="44"/>
        <v>0</v>
      </c>
      <c r="U147" s="385">
        <f t="shared" si="44"/>
        <v>0</v>
      </c>
      <c r="V147" s="386">
        <f t="shared" si="44"/>
        <v>992</v>
      </c>
      <c r="W147" s="386">
        <f t="shared" si="45"/>
        <v>992</v>
      </c>
      <c r="X147" s="392">
        <f t="shared" si="46"/>
        <v>0.90697142857142854</v>
      </c>
      <c r="Y147" s="392">
        <f t="shared" si="47"/>
        <v>0.154752</v>
      </c>
      <c r="Z147" s="388"/>
      <c r="AA147" s="389"/>
      <c r="AB147" s="388"/>
      <c r="AC147" s="389"/>
      <c r="AD147" s="390">
        <v>64</v>
      </c>
      <c r="AE147" s="391">
        <v>70</v>
      </c>
      <c r="AF147" s="392">
        <v>0.156</v>
      </c>
      <c r="AG147" s="381"/>
    </row>
    <row r="148" spans="1:33" s="107" customFormat="1" ht="18.75" customHeight="1">
      <c r="A148" s="377">
        <v>29</v>
      </c>
      <c r="B148" s="378" t="s">
        <v>229</v>
      </c>
      <c r="C148" s="379" t="s">
        <v>230</v>
      </c>
      <c r="D148" s="380" t="s">
        <v>21</v>
      </c>
      <c r="E148" s="381">
        <v>21</v>
      </c>
      <c r="F148" s="381">
        <v>84</v>
      </c>
      <c r="G148" s="381">
        <v>0</v>
      </c>
      <c r="H148" s="382"/>
      <c r="I148" s="382"/>
      <c r="J148" s="383">
        <v>2929</v>
      </c>
      <c r="K148" s="383">
        <f t="shared" si="43"/>
        <v>2929</v>
      </c>
      <c r="L148" s="384"/>
      <c r="M148" s="382"/>
      <c r="N148" s="384"/>
      <c r="O148" s="382"/>
      <c r="P148" s="384"/>
      <c r="Q148" s="382"/>
      <c r="R148" s="384"/>
      <c r="S148" s="382"/>
      <c r="T148" s="385">
        <f t="shared" si="44"/>
        <v>0</v>
      </c>
      <c r="U148" s="385">
        <f t="shared" si="44"/>
        <v>0</v>
      </c>
      <c r="V148" s="386">
        <f t="shared" si="44"/>
        <v>2929</v>
      </c>
      <c r="W148" s="386">
        <f t="shared" si="45"/>
        <v>2929</v>
      </c>
      <c r="X148" s="392">
        <f t="shared" si="46"/>
        <v>2.677942857142857</v>
      </c>
      <c r="Y148" s="392">
        <f t="shared" si="47"/>
        <v>0.456924</v>
      </c>
      <c r="Z148" s="388"/>
      <c r="AA148" s="389"/>
      <c r="AB148" s="388"/>
      <c r="AC148" s="389"/>
      <c r="AD148" s="390">
        <v>64</v>
      </c>
      <c r="AE148" s="391">
        <v>70</v>
      </c>
      <c r="AF148" s="392">
        <v>0.156</v>
      </c>
      <c r="AG148" s="381"/>
    </row>
    <row r="149" spans="1:33" s="107" customFormat="1" ht="18.75" customHeight="1">
      <c r="A149" s="377">
        <v>30</v>
      </c>
      <c r="B149" s="378" t="s">
        <v>229</v>
      </c>
      <c r="C149" s="379" t="s">
        <v>230</v>
      </c>
      <c r="D149" s="380" t="s">
        <v>21</v>
      </c>
      <c r="E149" s="381">
        <v>17</v>
      </c>
      <c r="F149" s="381">
        <v>85</v>
      </c>
      <c r="G149" s="381"/>
      <c r="H149" s="382"/>
      <c r="I149" s="382"/>
      <c r="J149" s="383">
        <v>3753</v>
      </c>
      <c r="K149" s="383">
        <f t="shared" si="43"/>
        <v>3753</v>
      </c>
      <c r="L149" s="384"/>
      <c r="M149" s="382"/>
      <c r="N149" s="384"/>
      <c r="O149" s="382"/>
      <c r="P149" s="384"/>
      <c r="Q149" s="382"/>
      <c r="R149" s="384"/>
      <c r="S149" s="382"/>
      <c r="T149" s="385">
        <f t="shared" si="44"/>
        <v>0</v>
      </c>
      <c r="U149" s="385">
        <f t="shared" si="44"/>
        <v>0</v>
      </c>
      <c r="V149" s="386">
        <f t="shared" si="44"/>
        <v>3753</v>
      </c>
      <c r="W149" s="386">
        <f t="shared" si="45"/>
        <v>3753</v>
      </c>
      <c r="X149" s="392">
        <f t="shared" si="46"/>
        <v>3.4313142857142855</v>
      </c>
      <c r="Y149" s="392">
        <f t="shared" si="47"/>
        <v>0.58546799999999999</v>
      </c>
      <c r="Z149" s="388"/>
      <c r="AA149" s="389"/>
      <c r="AB149" s="388"/>
      <c r="AC149" s="389"/>
      <c r="AD149" s="390">
        <v>64</v>
      </c>
      <c r="AE149" s="391">
        <v>70</v>
      </c>
      <c r="AF149" s="392">
        <v>0.156</v>
      </c>
      <c r="AG149" s="381"/>
    </row>
    <row r="150" spans="1:33" s="107" customFormat="1" ht="18.75" customHeight="1">
      <c r="A150" s="377">
        <v>31</v>
      </c>
      <c r="B150" s="378" t="s">
        <v>229</v>
      </c>
      <c r="C150" s="379" t="s">
        <v>230</v>
      </c>
      <c r="D150" s="380" t="s">
        <v>21</v>
      </c>
      <c r="E150" s="381">
        <v>1</v>
      </c>
      <c r="F150" s="381">
        <v>86</v>
      </c>
      <c r="G150" s="381"/>
      <c r="H150" s="382"/>
      <c r="I150" s="382"/>
      <c r="J150" s="383">
        <v>1480</v>
      </c>
      <c r="K150" s="383">
        <f t="shared" si="43"/>
        <v>1480</v>
      </c>
      <c r="L150" s="384"/>
      <c r="M150" s="382"/>
      <c r="N150" s="384"/>
      <c r="O150" s="382"/>
      <c r="P150" s="384"/>
      <c r="Q150" s="382"/>
      <c r="R150" s="384"/>
      <c r="S150" s="382"/>
      <c r="T150" s="385">
        <f t="shared" si="44"/>
        <v>0</v>
      </c>
      <c r="U150" s="385">
        <f t="shared" si="44"/>
        <v>0</v>
      </c>
      <c r="V150" s="386">
        <f t="shared" si="44"/>
        <v>1480</v>
      </c>
      <c r="W150" s="386">
        <f t="shared" si="45"/>
        <v>1480</v>
      </c>
      <c r="X150" s="392">
        <f t="shared" si="46"/>
        <v>1.3531428571428572</v>
      </c>
      <c r="Y150" s="392">
        <f t="shared" si="47"/>
        <v>0.23088</v>
      </c>
      <c r="Z150" s="388"/>
      <c r="AA150" s="389"/>
      <c r="AB150" s="388"/>
      <c r="AC150" s="389"/>
      <c r="AD150" s="390">
        <v>64</v>
      </c>
      <c r="AE150" s="391">
        <v>70</v>
      </c>
      <c r="AF150" s="392">
        <v>0.156</v>
      </c>
      <c r="AG150" s="381"/>
    </row>
    <row r="151" spans="1:33" s="107" customFormat="1" ht="18.75" customHeight="1">
      <c r="A151" s="377">
        <v>32</v>
      </c>
      <c r="B151" s="378" t="s">
        <v>229</v>
      </c>
      <c r="C151" s="379" t="s">
        <v>230</v>
      </c>
      <c r="D151" s="380" t="s">
        <v>21</v>
      </c>
      <c r="E151" s="381">
        <v>8</v>
      </c>
      <c r="F151" s="381">
        <v>86</v>
      </c>
      <c r="G151" s="381"/>
      <c r="H151" s="382"/>
      <c r="I151" s="382"/>
      <c r="J151" s="383">
        <v>1333</v>
      </c>
      <c r="K151" s="383">
        <f t="shared" si="43"/>
        <v>1333</v>
      </c>
      <c r="L151" s="384"/>
      <c r="M151" s="382"/>
      <c r="N151" s="384"/>
      <c r="O151" s="382"/>
      <c r="P151" s="384"/>
      <c r="Q151" s="382"/>
      <c r="R151" s="384"/>
      <c r="S151" s="382"/>
      <c r="T151" s="385">
        <f t="shared" si="44"/>
        <v>0</v>
      </c>
      <c r="U151" s="385">
        <f t="shared" si="44"/>
        <v>0</v>
      </c>
      <c r="V151" s="386">
        <f t="shared" si="44"/>
        <v>1333</v>
      </c>
      <c r="W151" s="386">
        <f t="shared" si="45"/>
        <v>1333</v>
      </c>
      <c r="X151" s="392">
        <f t="shared" si="46"/>
        <v>1.2187428571428573</v>
      </c>
      <c r="Y151" s="392">
        <f t="shared" si="47"/>
        <v>0.20794799999999999</v>
      </c>
      <c r="Z151" s="388"/>
      <c r="AA151" s="389"/>
      <c r="AB151" s="388"/>
      <c r="AC151" s="389"/>
      <c r="AD151" s="390">
        <v>64</v>
      </c>
      <c r="AE151" s="391">
        <v>70</v>
      </c>
      <c r="AF151" s="392">
        <v>0.156</v>
      </c>
      <c r="AG151" s="381"/>
    </row>
    <row r="152" spans="1:33" s="107" customFormat="1" ht="18.75" customHeight="1">
      <c r="A152" s="377">
        <v>33</v>
      </c>
      <c r="B152" s="378" t="s">
        <v>229</v>
      </c>
      <c r="C152" s="379" t="s">
        <v>230</v>
      </c>
      <c r="D152" s="380" t="s">
        <v>21</v>
      </c>
      <c r="E152" s="381">
        <v>22</v>
      </c>
      <c r="F152" s="381">
        <v>86</v>
      </c>
      <c r="G152" s="381"/>
      <c r="H152" s="382"/>
      <c r="I152" s="382"/>
      <c r="J152" s="383">
        <v>1285</v>
      </c>
      <c r="K152" s="383">
        <f t="shared" si="43"/>
        <v>1285</v>
      </c>
      <c r="L152" s="384"/>
      <c r="M152" s="382"/>
      <c r="N152" s="384"/>
      <c r="O152" s="382"/>
      <c r="P152" s="384"/>
      <c r="Q152" s="382"/>
      <c r="R152" s="384"/>
      <c r="S152" s="382"/>
      <c r="T152" s="385">
        <f t="shared" si="44"/>
        <v>0</v>
      </c>
      <c r="U152" s="385">
        <f t="shared" si="44"/>
        <v>0</v>
      </c>
      <c r="V152" s="386">
        <f t="shared" si="44"/>
        <v>1285</v>
      </c>
      <c r="W152" s="386">
        <f t="shared" si="45"/>
        <v>1285</v>
      </c>
      <c r="X152" s="392">
        <f t="shared" si="46"/>
        <v>1.1748571428571428</v>
      </c>
      <c r="Y152" s="392">
        <f t="shared" si="47"/>
        <v>0.20046</v>
      </c>
      <c r="Z152" s="388"/>
      <c r="AA152" s="389"/>
      <c r="AB152" s="388"/>
      <c r="AC152" s="389"/>
      <c r="AD152" s="390">
        <v>64</v>
      </c>
      <c r="AE152" s="391">
        <v>70</v>
      </c>
      <c r="AF152" s="392">
        <v>0.156</v>
      </c>
      <c r="AG152" s="381"/>
    </row>
    <row r="153" spans="1:33" s="107" customFormat="1" ht="18.75" customHeight="1">
      <c r="A153" s="377">
        <v>34</v>
      </c>
      <c r="B153" s="378" t="s">
        <v>229</v>
      </c>
      <c r="C153" s="379" t="s">
        <v>230</v>
      </c>
      <c r="D153" s="380" t="s">
        <v>21</v>
      </c>
      <c r="E153" s="381">
        <v>2</v>
      </c>
      <c r="F153" s="381">
        <v>88</v>
      </c>
      <c r="G153" s="381"/>
      <c r="H153" s="382"/>
      <c r="I153" s="382"/>
      <c r="J153" s="383">
        <v>2892</v>
      </c>
      <c r="K153" s="383">
        <f t="shared" si="43"/>
        <v>2892</v>
      </c>
      <c r="L153" s="384"/>
      <c r="M153" s="382"/>
      <c r="N153" s="384"/>
      <c r="O153" s="382"/>
      <c r="P153" s="384"/>
      <c r="Q153" s="382"/>
      <c r="R153" s="384"/>
      <c r="S153" s="382"/>
      <c r="T153" s="385">
        <f t="shared" si="44"/>
        <v>0</v>
      </c>
      <c r="U153" s="385">
        <f t="shared" si="44"/>
        <v>0</v>
      </c>
      <c r="V153" s="386">
        <f t="shared" si="44"/>
        <v>2892</v>
      </c>
      <c r="W153" s="386">
        <f t="shared" si="45"/>
        <v>2892</v>
      </c>
      <c r="X153" s="392">
        <f t="shared" si="46"/>
        <v>2.6441142857142861</v>
      </c>
      <c r="Y153" s="392">
        <f t="shared" si="47"/>
        <v>0.451152</v>
      </c>
      <c r="Z153" s="388"/>
      <c r="AA153" s="389"/>
      <c r="AB153" s="388"/>
      <c r="AC153" s="389"/>
      <c r="AD153" s="390">
        <v>64</v>
      </c>
      <c r="AE153" s="391">
        <v>70</v>
      </c>
      <c r="AF153" s="392">
        <v>0.156</v>
      </c>
      <c r="AG153" s="381"/>
    </row>
    <row r="154" spans="1:33" s="107" customFormat="1" ht="18.75" customHeight="1">
      <c r="A154" s="377">
        <v>35</v>
      </c>
      <c r="B154" s="378" t="s">
        <v>229</v>
      </c>
      <c r="C154" s="379" t="s">
        <v>230</v>
      </c>
      <c r="D154" s="380" t="s">
        <v>21</v>
      </c>
      <c r="E154" s="381">
        <v>13</v>
      </c>
      <c r="F154" s="381">
        <v>88</v>
      </c>
      <c r="G154" s="381"/>
      <c r="H154" s="382"/>
      <c r="I154" s="382"/>
      <c r="J154" s="383">
        <v>5862</v>
      </c>
      <c r="K154" s="383">
        <f t="shared" si="43"/>
        <v>5862</v>
      </c>
      <c r="L154" s="384"/>
      <c r="M154" s="382"/>
      <c r="N154" s="384"/>
      <c r="O154" s="382"/>
      <c r="P154" s="384"/>
      <c r="Q154" s="382"/>
      <c r="R154" s="384"/>
      <c r="S154" s="382"/>
      <c r="T154" s="385">
        <f t="shared" si="44"/>
        <v>0</v>
      </c>
      <c r="U154" s="385">
        <f t="shared" si="44"/>
        <v>0</v>
      </c>
      <c r="V154" s="386">
        <f t="shared" si="44"/>
        <v>5862</v>
      </c>
      <c r="W154" s="386">
        <f t="shared" si="45"/>
        <v>5862</v>
      </c>
      <c r="X154" s="392">
        <f t="shared" si="46"/>
        <v>5.3595428571428574</v>
      </c>
      <c r="Y154" s="392">
        <f t="shared" si="47"/>
        <v>0.91447199999999995</v>
      </c>
      <c r="Z154" s="388"/>
      <c r="AA154" s="389"/>
      <c r="AB154" s="388"/>
      <c r="AC154" s="389"/>
      <c r="AD154" s="390">
        <v>64</v>
      </c>
      <c r="AE154" s="391">
        <v>70</v>
      </c>
      <c r="AF154" s="392">
        <v>0.156</v>
      </c>
      <c r="AG154" s="381"/>
    </row>
    <row r="155" spans="1:33" s="107" customFormat="1" ht="18.75" customHeight="1">
      <c r="A155" s="377">
        <v>36</v>
      </c>
      <c r="B155" s="378" t="s">
        <v>229</v>
      </c>
      <c r="C155" s="379" t="s">
        <v>230</v>
      </c>
      <c r="D155" s="380" t="s">
        <v>21</v>
      </c>
      <c r="E155" s="381">
        <v>14</v>
      </c>
      <c r="F155" s="381">
        <v>88</v>
      </c>
      <c r="G155" s="381"/>
      <c r="H155" s="382"/>
      <c r="I155" s="382"/>
      <c r="J155" s="383">
        <v>5599</v>
      </c>
      <c r="K155" s="383">
        <f t="shared" si="43"/>
        <v>5599</v>
      </c>
      <c r="L155" s="384"/>
      <c r="M155" s="382"/>
      <c r="N155" s="384"/>
      <c r="O155" s="382"/>
      <c r="P155" s="384"/>
      <c r="Q155" s="382"/>
      <c r="R155" s="384"/>
      <c r="S155" s="382"/>
      <c r="T155" s="385">
        <f t="shared" si="44"/>
        <v>0</v>
      </c>
      <c r="U155" s="385">
        <f t="shared" si="44"/>
        <v>0</v>
      </c>
      <c r="V155" s="386">
        <f t="shared" si="44"/>
        <v>5599</v>
      </c>
      <c r="W155" s="386">
        <f t="shared" si="45"/>
        <v>5599</v>
      </c>
      <c r="X155" s="392">
        <f t="shared" si="46"/>
        <v>5.1190857142857142</v>
      </c>
      <c r="Y155" s="392">
        <f t="shared" si="47"/>
        <v>0.873444</v>
      </c>
      <c r="Z155" s="388"/>
      <c r="AA155" s="389"/>
      <c r="AB155" s="388"/>
      <c r="AC155" s="389"/>
      <c r="AD155" s="390">
        <v>64</v>
      </c>
      <c r="AE155" s="391">
        <v>70</v>
      </c>
      <c r="AF155" s="392">
        <v>0.156</v>
      </c>
      <c r="AG155" s="381"/>
    </row>
    <row r="156" spans="1:33" s="107" customFormat="1" ht="18.75" customHeight="1">
      <c r="A156" s="377">
        <v>37</v>
      </c>
      <c r="B156" s="378" t="s">
        <v>229</v>
      </c>
      <c r="C156" s="379" t="s">
        <v>230</v>
      </c>
      <c r="D156" s="380" t="s">
        <v>21</v>
      </c>
      <c r="E156" s="381">
        <v>15</v>
      </c>
      <c r="F156" s="381">
        <v>88</v>
      </c>
      <c r="G156" s="381"/>
      <c r="H156" s="382"/>
      <c r="I156" s="382"/>
      <c r="J156" s="383">
        <v>4872</v>
      </c>
      <c r="K156" s="383">
        <f t="shared" si="43"/>
        <v>4872</v>
      </c>
      <c r="L156" s="384"/>
      <c r="M156" s="382"/>
      <c r="N156" s="384"/>
      <c r="O156" s="382"/>
      <c r="P156" s="384"/>
      <c r="Q156" s="382"/>
      <c r="R156" s="384"/>
      <c r="S156" s="382"/>
      <c r="T156" s="385">
        <f t="shared" si="44"/>
        <v>0</v>
      </c>
      <c r="U156" s="385">
        <f t="shared" si="44"/>
        <v>0</v>
      </c>
      <c r="V156" s="386">
        <f t="shared" si="44"/>
        <v>4872</v>
      </c>
      <c r="W156" s="386">
        <f t="shared" si="45"/>
        <v>4872</v>
      </c>
      <c r="X156" s="392">
        <f t="shared" si="46"/>
        <v>4.4543999999999997</v>
      </c>
      <c r="Y156" s="392">
        <f t="shared" si="47"/>
        <v>0.76003200000000004</v>
      </c>
      <c r="Z156" s="388"/>
      <c r="AA156" s="389"/>
      <c r="AB156" s="388"/>
      <c r="AC156" s="389"/>
      <c r="AD156" s="390">
        <v>64</v>
      </c>
      <c r="AE156" s="391">
        <v>70</v>
      </c>
      <c r="AF156" s="392">
        <v>0.156</v>
      </c>
      <c r="AG156" s="381"/>
    </row>
    <row r="157" spans="1:33" s="107" customFormat="1" ht="18.75" customHeight="1">
      <c r="A157" s="377">
        <v>38</v>
      </c>
      <c r="B157" s="378" t="s">
        <v>229</v>
      </c>
      <c r="C157" s="379" t="s">
        <v>230</v>
      </c>
      <c r="D157" s="380" t="s">
        <v>21</v>
      </c>
      <c r="E157" s="381">
        <v>17</v>
      </c>
      <c r="F157" s="381">
        <v>88</v>
      </c>
      <c r="G157" s="381"/>
      <c r="H157" s="382"/>
      <c r="I157" s="382"/>
      <c r="J157" s="383">
        <v>18365</v>
      </c>
      <c r="K157" s="383">
        <f t="shared" si="43"/>
        <v>18365</v>
      </c>
      <c r="L157" s="384"/>
      <c r="M157" s="382"/>
      <c r="N157" s="384"/>
      <c r="O157" s="382"/>
      <c r="P157" s="384"/>
      <c r="Q157" s="382"/>
      <c r="R157" s="384"/>
      <c r="S157" s="382"/>
      <c r="T157" s="385">
        <f t="shared" si="44"/>
        <v>0</v>
      </c>
      <c r="U157" s="385">
        <f t="shared" si="44"/>
        <v>0</v>
      </c>
      <c r="V157" s="386">
        <f t="shared" si="44"/>
        <v>18365</v>
      </c>
      <c r="W157" s="386">
        <f t="shared" si="45"/>
        <v>18365</v>
      </c>
      <c r="X157" s="392">
        <f t="shared" si="46"/>
        <v>16.790857142857142</v>
      </c>
      <c r="Y157" s="392">
        <f t="shared" si="47"/>
        <v>2.8649400000000003</v>
      </c>
      <c r="Z157" s="388"/>
      <c r="AA157" s="389"/>
      <c r="AB157" s="388"/>
      <c r="AC157" s="389"/>
      <c r="AD157" s="390">
        <v>64</v>
      </c>
      <c r="AE157" s="391">
        <v>70</v>
      </c>
      <c r="AF157" s="392">
        <v>0.156</v>
      </c>
      <c r="AG157" s="381"/>
    </row>
    <row r="158" spans="1:33" s="107" customFormat="1" ht="18.75" customHeight="1">
      <c r="A158" s="377">
        <v>39</v>
      </c>
      <c r="B158" s="378" t="s">
        <v>229</v>
      </c>
      <c r="C158" s="379" t="s">
        <v>230</v>
      </c>
      <c r="D158" s="380" t="s">
        <v>21</v>
      </c>
      <c r="E158" s="381">
        <v>20</v>
      </c>
      <c r="F158" s="381">
        <v>88</v>
      </c>
      <c r="G158" s="381"/>
      <c r="H158" s="382"/>
      <c r="I158" s="382"/>
      <c r="J158" s="383">
        <v>4572</v>
      </c>
      <c r="K158" s="383">
        <f t="shared" si="43"/>
        <v>4572</v>
      </c>
      <c r="L158" s="384"/>
      <c r="M158" s="382"/>
      <c r="N158" s="384"/>
      <c r="O158" s="382"/>
      <c r="P158" s="384"/>
      <c r="Q158" s="382"/>
      <c r="R158" s="384"/>
      <c r="S158" s="382"/>
      <c r="T158" s="385">
        <f t="shared" si="44"/>
        <v>0</v>
      </c>
      <c r="U158" s="385">
        <f t="shared" si="44"/>
        <v>0</v>
      </c>
      <c r="V158" s="386">
        <f t="shared" si="44"/>
        <v>4572</v>
      </c>
      <c r="W158" s="386">
        <f t="shared" si="45"/>
        <v>4572</v>
      </c>
      <c r="X158" s="392">
        <f t="shared" si="46"/>
        <v>4.1801142857142857</v>
      </c>
      <c r="Y158" s="392">
        <f t="shared" si="47"/>
        <v>0.71323199999999998</v>
      </c>
      <c r="Z158" s="388"/>
      <c r="AA158" s="389"/>
      <c r="AB158" s="388"/>
      <c r="AC158" s="389"/>
      <c r="AD158" s="390">
        <v>64</v>
      </c>
      <c r="AE158" s="391">
        <v>70</v>
      </c>
      <c r="AF158" s="392">
        <v>0.156</v>
      </c>
      <c r="AG158" s="381"/>
    </row>
    <row r="159" spans="1:33" s="107" customFormat="1" ht="18.75" customHeight="1">
      <c r="A159" s="377">
        <v>40</v>
      </c>
      <c r="B159" s="378" t="s">
        <v>229</v>
      </c>
      <c r="C159" s="379" t="s">
        <v>230</v>
      </c>
      <c r="D159" s="380" t="s">
        <v>21</v>
      </c>
      <c r="E159" s="381">
        <v>22</v>
      </c>
      <c r="F159" s="381">
        <v>88</v>
      </c>
      <c r="G159" s="381"/>
      <c r="H159" s="382"/>
      <c r="I159" s="382"/>
      <c r="J159" s="383">
        <v>3695</v>
      </c>
      <c r="K159" s="383">
        <f t="shared" si="43"/>
        <v>3695</v>
      </c>
      <c r="L159" s="384"/>
      <c r="M159" s="382"/>
      <c r="N159" s="384"/>
      <c r="O159" s="382"/>
      <c r="P159" s="384"/>
      <c r="Q159" s="382"/>
      <c r="R159" s="384"/>
      <c r="S159" s="382"/>
      <c r="T159" s="385">
        <f t="shared" si="44"/>
        <v>0</v>
      </c>
      <c r="U159" s="385">
        <f t="shared" si="44"/>
        <v>0</v>
      </c>
      <c r="V159" s="386">
        <f t="shared" si="44"/>
        <v>3695</v>
      </c>
      <c r="W159" s="386">
        <f t="shared" si="45"/>
        <v>3695</v>
      </c>
      <c r="X159" s="392">
        <f t="shared" si="46"/>
        <v>3.3782857142857141</v>
      </c>
      <c r="Y159" s="392">
        <f t="shared" si="47"/>
        <v>0.57641999999999993</v>
      </c>
      <c r="Z159" s="388"/>
      <c r="AA159" s="389"/>
      <c r="AB159" s="388"/>
      <c r="AC159" s="389"/>
      <c r="AD159" s="390">
        <v>64</v>
      </c>
      <c r="AE159" s="391">
        <v>70</v>
      </c>
      <c r="AF159" s="392">
        <v>0.156</v>
      </c>
      <c r="AG159" s="381"/>
    </row>
    <row r="160" spans="1:33" s="107" customFormat="1" ht="18.75" customHeight="1">
      <c r="A160" s="377">
        <v>41</v>
      </c>
      <c r="B160" s="378" t="s">
        <v>229</v>
      </c>
      <c r="C160" s="379" t="s">
        <v>230</v>
      </c>
      <c r="D160" s="380" t="s">
        <v>21</v>
      </c>
      <c r="E160" s="381">
        <v>25</v>
      </c>
      <c r="F160" s="381">
        <v>88</v>
      </c>
      <c r="G160" s="381"/>
      <c r="H160" s="382"/>
      <c r="I160" s="382"/>
      <c r="J160" s="383">
        <v>7621</v>
      </c>
      <c r="K160" s="383">
        <f t="shared" si="43"/>
        <v>7621</v>
      </c>
      <c r="L160" s="384"/>
      <c r="M160" s="382"/>
      <c r="N160" s="384"/>
      <c r="O160" s="382"/>
      <c r="P160" s="384"/>
      <c r="Q160" s="382"/>
      <c r="R160" s="384"/>
      <c r="S160" s="382"/>
      <c r="T160" s="385">
        <f t="shared" si="44"/>
        <v>0</v>
      </c>
      <c r="U160" s="385">
        <f t="shared" si="44"/>
        <v>0</v>
      </c>
      <c r="V160" s="386">
        <f t="shared" si="44"/>
        <v>7621</v>
      </c>
      <c r="W160" s="386">
        <f t="shared" si="45"/>
        <v>7621</v>
      </c>
      <c r="X160" s="392">
        <f t="shared" si="46"/>
        <v>6.9677714285714281</v>
      </c>
      <c r="Y160" s="392">
        <f t="shared" si="47"/>
        <v>1.188876</v>
      </c>
      <c r="Z160" s="388"/>
      <c r="AA160" s="389"/>
      <c r="AB160" s="388"/>
      <c r="AC160" s="389"/>
      <c r="AD160" s="390">
        <v>64</v>
      </c>
      <c r="AE160" s="391">
        <v>70</v>
      </c>
      <c r="AF160" s="392">
        <v>0.156</v>
      </c>
      <c r="AG160" s="381"/>
    </row>
    <row r="161" spans="1:33" s="107" customFormat="1" ht="18.75" customHeight="1">
      <c r="A161" s="377">
        <v>42</v>
      </c>
      <c r="B161" s="378" t="s">
        <v>229</v>
      </c>
      <c r="C161" s="379" t="s">
        <v>230</v>
      </c>
      <c r="D161" s="380" t="s">
        <v>21</v>
      </c>
      <c r="E161" s="381">
        <v>2</v>
      </c>
      <c r="F161" s="381">
        <v>89</v>
      </c>
      <c r="G161" s="381"/>
      <c r="H161" s="382"/>
      <c r="I161" s="382"/>
      <c r="J161" s="383">
        <v>12209</v>
      </c>
      <c r="K161" s="383">
        <f t="shared" si="43"/>
        <v>12209</v>
      </c>
      <c r="L161" s="384"/>
      <c r="M161" s="382"/>
      <c r="N161" s="384"/>
      <c r="O161" s="382"/>
      <c r="P161" s="384"/>
      <c r="Q161" s="382"/>
      <c r="R161" s="384"/>
      <c r="S161" s="382"/>
      <c r="T161" s="385">
        <f t="shared" si="44"/>
        <v>0</v>
      </c>
      <c r="U161" s="385">
        <f t="shared" si="44"/>
        <v>0</v>
      </c>
      <c r="V161" s="386">
        <f t="shared" si="44"/>
        <v>12209</v>
      </c>
      <c r="W161" s="386">
        <f t="shared" si="45"/>
        <v>12209</v>
      </c>
      <c r="X161" s="392">
        <f t="shared" si="46"/>
        <v>11.162514285714286</v>
      </c>
      <c r="Y161" s="392">
        <f t="shared" si="47"/>
        <v>1.904604</v>
      </c>
      <c r="Z161" s="388"/>
      <c r="AA161" s="389"/>
      <c r="AB161" s="388"/>
      <c r="AC161" s="389"/>
      <c r="AD161" s="390">
        <v>64</v>
      </c>
      <c r="AE161" s="391">
        <v>70</v>
      </c>
      <c r="AF161" s="392">
        <v>0.156</v>
      </c>
      <c r="AG161" s="381"/>
    </row>
    <row r="162" spans="1:33" s="107" customFormat="1" ht="18.75" customHeight="1">
      <c r="A162" s="377">
        <v>43</v>
      </c>
      <c r="B162" s="378" t="s">
        <v>229</v>
      </c>
      <c r="C162" s="379" t="s">
        <v>230</v>
      </c>
      <c r="D162" s="380" t="s">
        <v>21</v>
      </c>
      <c r="E162" s="381">
        <v>4</v>
      </c>
      <c r="F162" s="381">
        <v>89</v>
      </c>
      <c r="G162" s="381">
        <v>0</v>
      </c>
      <c r="H162" s="382"/>
      <c r="I162" s="382"/>
      <c r="J162" s="383">
        <v>4412</v>
      </c>
      <c r="K162" s="383">
        <f t="shared" si="43"/>
        <v>4412</v>
      </c>
      <c r="L162" s="384"/>
      <c r="M162" s="382"/>
      <c r="N162" s="384"/>
      <c r="O162" s="382"/>
      <c r="P162" s="384"/>
      <c r="Q162" s="382"/>
      <c r="R162" s="384"/>
      <c r="S162" s="382"/>
      <c r="T162" s="385">
        <f t="shared" si="44"/>
        <v>0</v>
      </c>
      <c r="U162" s="385">
        <f t="shared" si="44"/>
        <v>0</v>
      </c>
      <c r="V162" s="386">
        <f t="shared" si="44"/>
        <v>4412</v>
      </c>
      <c r="W162" s="386">
        <f t="shared" si="45"/>
        <v>4412</v>
      </c>
      <c r="X162" s="392">
        <f t="shared" si="46"/>
        <v>4.0338285714285718</v>
      </c>
      <c r="Y162" s="392">
        <f t="shared" si="47"/>
        <v>0.68827199999999999</v>
      </c>
      <c r="Z162" s="388"/>
      <c r="AA162" s="389"/>
      <c r="AB162" s="388"/>
      <c r="AC162" s="389"/>
      <c r="AD162" s="390">
        <v>64</v>
      </c>
      <c r="AE162" s="391">
        <v>70</v>
      </c>
      <c r="AF162" s="392">
        <v>0.156</v>
      </c>
      <c r="AG162" s="381"/>
    </row>
    <row r="163" spans="1:33" s="107" customFormat="1" ht="18.75" customHeight="1">
      <c r="A163" s="381"/>
      <c r="B163" s="393"/>
      <c r="C163" s="394" t="s">
        <v>86</v>
      </c>
      <c r="D163" s="395"/>
      <c r="E163" s="395"/>
      <c r="F163" s="395"/>
      <c r="G163" s="395"/>
      <c r="H163" s="384"/>
      <c r="I163" s="384"/>
      <c r="J163" s="384">
        <f>SUM(J120:J162)</f>
        <v>153517</v>
      </c>
      <c r="K163" s="384">
        <f>SUM(K120:K162)</f>
        <v>153517</v>
      </c>
      <c r="L163" s="384"/>
      <c r="M163" s="384"/>
      <c r="N163" s="384"/>
      <c r="O163" s="384"/>
      <c r="P163" s="384"/>
      <c r="Q163" s="384"/>
      <c r="R163" s="384"/>
      <c r="S163" s="384"/>
      <c r="T163" s="384">
        <f>SUM(T120)</f>
        <v>0</v>
      </c>
      <c r="U163" s="384">
        <f>SUM(U120)</f>
        <v>0</v>
      </c>
      <c r="V163" s="384">
        <f>SUM(V120:V162)</f>
        <v>153517</v>
      </c>
      <c r="W163" s="384">
        <f>SUM(W120:W162)</f>
        <v>153517</v>
      </c>
      <c r="X163" s="398">
        <f>SUM(X120:X162)</f>
        <v>140.35839999999996</v>
      </c>
      <c r="Y163" s="398">
        <f>SUM(Y120:Y162)</f>
        <v>23.948652000000003</v>
      </c>
      <c r="Z163" s="388"/>
      <c r="AA163" s="388"/>
      <c r="AB163" s="388"/>
      <c r="AC163" s="388"/>
      <c r="AD163" s="397"/>
      <c r="AE163" s="397"/>
      <c r="AF163" s="398"/>
      <c r="AG163" s="381"/>
    </row>
    <row r="164" spans="1:33" s="107" customFormat="1" ht="18.75" customHeight="1">
      <c r="A164" s="377">
        <v>1</v>
      </c>
      <c r="B164" s="378" t="s">
        <v>231</v>
      </c>
      <c r="C164" s="379" t="s">
        <v>232</v>
      </c>
      <c r="D164" s="380" t="s">
        <v>21</v>
      </c>
      <c r="E164" s="381">
        <v>2</v>
      </c>
      <c r="F164" s="381">
        <v>71</v>
      </c>
      <c r="G164" s="381">
        <v>10</v>
      </c>
      <c r="H164" s="382"/>
      <c r="I164" s="382"/>
      <c r="J164" s="383">
        <v>2</v>
      </c>
      <c r="K164" s="383">
        <f>H164+I164+J164</f>
        <v>2</v>
      </c>
      <c r="L164" s="384"/>
      <c r="M164" s="382"/>
      <c r="N164" s="384"/>
      <c r="O164" s="382"/>
      <c r="P164" s="384"/>
      <c r="Q164" s="382"/>
      <c r="R164" s="384"/>
      <c r="S164" s="382"/>
      <c r="T164" s="385">
        <f t="shared" ref="T164:V165" si="48">H164+L164+P164</f>
        <v>0</v>
      </c>
      <c r="U164" s="385">
        <f t="shared" si="48"/>
        <v>0</v>
      </c>
      <c r="V164" s="386">
        <f t="shared" si="48"/>
        <v>2</v>
      </c>
      <c r="W164" s="386">
        <f>T164+U164+V164</f>
        <v>2</v>
      </c>
      <c r="X164" s="387">
        <v>1E-4</v>
      </c>
      <c r="Y164" s="387">
        <f>W164*AF164/1000</f>
        <v>6.2000000000000003E-5</v>
      </c>
      <c r="Z164" s="388"/>
      <c r="AA164" s="389"/>
      <c r="AB164" s="388"/>
      <c r="AC164" s="389"/>
      <c r="AD164" s="390"/>
      <c r="AE164" s="391">
        <v>1</v>
      </c>
      <c r="AF164" s="392">
        <v>3.1E-2</v>
      </c>
      <c r="AG164" s="381"/>
    </row>
    <row r="165" spans="1:33" s="107" customFormat="1" ht="18.75" customHeight="1">
      <c r="A165" s="377">
        <v>2</v>
      </c>
      <c r="B165" s="378" t="s">
        <v>231</v>
      </c>
      <c r="C165" s="379" t="s">
        <v>232</v>
      </c>
      <c r="D165" s="380" t="s">
        <v>21</v>
      </c>
      <c r="E165" s="381">
        <v>3</v>
      </c>
      <c r="F165" s="381">
        <v>81</v>
      </c>
      <c r="G165" s="381">
        <v>10</v>
      </c>
      <c r="H165" s="382"/>
      <c r="I165" s="382"/>
      <c r="J165" s="383">
        <v>19</v>
      </c>
      <c r="K165" s="383">
        <f>H165+I165+J165</f>
        <v>19</v>
      </c>
      <c r="L165" s="384"/>
      <c r="M165" s="382"/>
      <c r="N165" s="384"/>
      <c r="O165" s="382"/>
      <c r="P165" s="384"/>
      <c r="Q165" s="382"/>
      <c r="R165" s="384"/>
      <c r="S165" s="382"/>
      <c r="T165" s="385">
        <f t="shared" si="48"/>
        <v>0</v>
      </c>
      <c r="U165" s="385">
        <f t="shared" si="48"/>
        <v>0</v>
      </c>
      <c r="V165" s="386">
        <f t="shared" si="48"/>
        <v>19</v>
      </c>
      <c r="W165" s="386">
        <f>T165+U165+V165</f>
        <v>19</v>
      </c>
      <c r="X165" s="387">
        <v>1E-3</v>
      </c>
      <c r="Y165" s="392">
        <f>W165*AF165/1000</f>
        <v>5.8900000000000001E-4</v>
      </c>
      <c r="Z165" s="388"/>
      <c r="AA165" s="389"/>
      <c r="AB165" s="388"/>
      <c r="AC165" s="389"/>
      <c r="AD165" s="390"/>
      <c r="AE165" s="391">
        <v>1</v>
      </c>
      <c r="AF165" s="392">
        <v>3.1E-2</v>
      </c>
      <c r="AG165" s="381"/>
    </row>
    <row r="166" spans="1:33" s="107" customFormat="1" ht="18.75" customHeight="1">
      <c r="A166" s="381"/>
      <c r="B166" s="393"/>
      <c r="C166" s="394" t="s">
        <v>86</v>
      </c>
      <c r="D166" s="395"/>
      <c r="E166" s="395"/>
      <c r="F166" s="395"/>
      <c r="G166" s="395"/>
      <c r="H166" s="384"/>
      <c r="I166" s="384"/>
      <c r="J166" s="384">
        <f>SUM(J164:J165)</f>
        <v>21</v>
      </c>
      <c r="K166" s="384">
        <f>SUM(K164:K165)</f>
        <v>21</v>
      </c>
      <c r="L166" s="384"/>
      <c r="M166" s="384"/>
      <c r="N166" s="384"/>
      <c r="O166" s="384"/>
      <c r="P166" s="384"/>
      <c r="Q166" s="384"/>
      <c r="R166" s="384"/>
      <c r="S166" s="384"/>
      <c r="T166" s="384">
        <f>SUM(T164)</f>
        <v>0</v>
      </c>
      <c r="U166" s="384">
        <f>SUM(U164)</f>
        <v>0</v>
      </c>
      <c r="V166" s="384">
        <f>SUM(V164:V165)</f>
        <v>21</v>
      </c>
      <c r="W166" s="384">
        <f>SUM(W164:W165)</f>
        <v>21</v>
      </c>
      <c r="X166" s="396">
        <f>SUM(X164:X165)</f>
        <v>1.1000000000000001E-3</v>
      </c>
      <c r="Y166" s="398">
        <f>SUM(Y164:Y165)</f>
        <v>6.5099999999999999E-4</v>
      </c>
      <c r="Z166" s="388"/>
      <c r="AA166" s="388"/>
      <c r="AB166" s="388"/>
      <c r="AC166" s="388"/>
      <c r="AD166" s="397"/>
      <c r="AE166" s="397"/>
      <c r="AF166" s="398"/>
      <c r="AG166" s="381"/>
    </row>
    <row r="167" spans="1:33" s="107" customFormat="1" ht="18.75" customHeight="1">
      <c r="A167" s="377">
        <v>1</v>
      </c>
      <c r="B167" s="378" t="s">
        <v>233</v>
      </c>
      <c r="C167" s="379" t="s">
        <v>234</v>
      </c>
      <c r="D167" s="380" t="s">
        <v>235</v>
      </c>
      <c r="E167" s="381">
        <v>2</v>
      </c>
      <c r="F167" s="381">
        <v>86</v>
      </c>
      <c r="G167" s="381">
        <v>233</v>
      </c>
      <c r="H167" s="382"/>
      <c r="I167" s="382"/>
      <c r="J167" s="476">
        <v>253.92</v>
      </c>
      <c r="K167" s="383">
        <f>H167+I167+J167</f>
        <v>253.92</v>
      </c>
      <c r="L167" s="384"/>
      <c r="M167" s="382"/>
      <c r="N167" s="384"/>
      <c r="O167" s="382"/>
      <c r="P167" s="384"/>
      <c r="Q167" s="382"/>
      <c r="R167" s="384"/>
      <c r="S167" s="382"/>
      <c r="T167" s="385">
        <f>H167+L167+P167</f>
        <v>0</v>
      </c>
      <c r="U167" s="385">
        <f>I167+M167+Q167</f>
        <v>0</v>
      </c>
      <c r="V167" s="386">
        <f>J167+N167+R167</f>
        <v>253.92</v>
      </c>
      <c r="W167" s="386">
        <f>T167+U167+V167</f>
        <v>253.92</v>
      </c>
      <c r="X167" s="387">
        <v>0.254</v>
      </c>
      <c r="Y167" s="392">
        <f>W167*AF167/1000</f>
        <v>0.25391999999999998</v>
      </c>
      <c r="Z167" s="388"/>
      <c r="AA167" s="389"/>
      <c r="AB167" s="388"/>
      <c r="AC167" s="389"/>
      <c r="AD167" s="390"/>
      <c r="AE167" s="391">
        <v>1</v>
      </c>
      <c r="AF167" s="392">
        <v>1</v>
      </c>
      <c r="AG167" s="381"/>
    </row>
    <row r="168" spans="1:33" s="107" customFormat="1" ht="18.75" customHeight="1">
      <c r="A168" s="381"/>
      <c r="B168" s="393"/>
      <c r="C168" s="394" t="s">
        <v>86</v>
      </c>
      <c r="D168" s="395"/>
      <c r="E168" s="395"/>
      <c r="F168" s="395"/>
      <c r="G168" s="395"/>
      <c r="H168" s="384"/>
      <c r="I168" s="384"/>
      <c r="J168" s="384">
        <f>SUM(J167:J167)</f>
        <v>253.92</v>
      </c>
      <c r="K168" s="384">
        <f>SUM(K167:K167)</f>
        <v>253.92</v>
      </c>
      <c r="L168" s="384"/>
      <c r="M168" s="384"/>
      <c r="N168" s="384"/>
      <c r="O168" s="384"/>
      <c r="P168" s="384"/>
      <c r="Q168" s="384"/>
      <c r="R168" s="384"/>
      <c r="S168" s="384"/>
      <c r="T168" s="384">
        <f>SUM(T167)</f>
        <v>0</v>
      </c>
      <c r="U168" s="384">
        <f>SUM(U167)</f>
        <v>0</v>
      </c>
      <c r="V168" s="384">
        <f>SUM(V167:V167)</f>
        <v>253.92</v>
      </c>
      <c r="W168" s="384">
        <f>SUM(W167:W167)</f>
        <v>253.92</v>
      </c>
      <c r="X168" s="396">
        <f>SUM(X167:X167)</f>
        <v>0.254</v>
      </c>
      <c r="Y168" s="398">
        <f>SUM(Y167:Y167)</f>
        <v>0.25391999999999998</v>
      </c>
      <c r="Z168" s="388"/>
      <c r="AA168" s="388"/>
      <c r="AB168" s="388"/>
      <c r="AC168" s="388"/>
      <c r="AD168" s="397"/>
      <c r="AE168" s="397"/>
      <c r="AF168" s="398"/>
      <c r="AG168" s="381"/>
    </row>
    <row r="169" spans="1:33" s="107" customFormat="1" ht="18.75" customHeight="1">
      <c r="A169" s="377">
        <v>1</v>
      </c>
      <c r="B169" s="378" t="s">
        <v>236</v>
      </c>
      <c r="C169" s="379" t="s">
        <v>237</v>
      </c>
      <c r="D169" s="380" t="s">
        <v>21</v>
      </c>
      <c r="E169" s="381">
        <v>1</v>
      </c>
      <c r="F169" s="381">
        <v>94</v>
      </c>
      <c r="G169" s="381">
        <v>233</v>
      </c>
      <c r="H169" s="382"/>
      <c r="I169" s="382"/>
      <c r="J169" s="405">
        <v>2</v>
      </c>
      <c r="K169" s="383">
        <f>H169+I169+J169</f>
        <v>2</v>
      </c>
      <c r="L169" s="384"/>
      <c r="M169" s="382"/>
      <c r="N169" s="384"/>
      <c r="O169" s="382"/>
      <c r="P169" s="384"/>
      <c r="Q169" s="382"/>
      <c r="R169" s="384"/>
      <c r="S169" s="382"/>
      <c r="T169" s="385">
        <f>H169+L169+P169</f>
        <v>0</v>
      </c>
      <c r="U169" s="385">
        <f>I169+M169+Q169</f>
        <v>0</v>
      </c>
      <c r="V169" s="386">
        <f>J169+N169+R169</f>
        <v>2</v>
      </c>
      <c r="W169" s="386">
        <f>T169+U169+V169</f>
        <v>2</v>
      </c>
      <c r="X169" s="392">
        <f>W169/AE169*AD169/1000</f>
        <v>0.2</v>
      </c>
      <c r="Y169" s="392">
        <f>W169*AF169/1000</f>
        <v>0.13200000000000001</v>
      </c>
      <c r="Z169" s="388"/>
      <c r="AA169" s="389"/>
      <c r="AB169" s="388"/>
      <c r="AC169" s="389"/>
      <c r="AD169" s="390">
        <v>100</v>
      </c>
      <c r="AE169" s="391">
        <v>1</v>
      </c>
      <c r="AF169" s="392">
        <v>66</v>
      </c>
      <c r="AG169" s="381"/>
    </row>
    <row r="170" spans="1:33" s="107" customFormat="1" ht="18.75" customHeight="1">
      <c r="A170" s="381"/>
      <c r="B170" s="393"/>
      <c r="C170" s="394" t="s">
        <v>86</v>
      </c>
      <c r="D170" s="395"/>
      <c r="E170" s="395"/>
      <c r="F170" s="395"/>
      <c r="G170" s="395"/>
      <c r="H170" s="384"/>
      <c r="I170" s="384"/>
      <c r="J170" s="384">
        <f>SUM(J169:J169)</f>
        <v>2</v>
      </c>
      <c r="K170" s="384">
        <f>SUM(K169:K169)</f>
        <v>2</v>
      </c>
      <c r="L170" s="384"/>
      <c r="M170" s="384"/>
      <c r="N170" s="384"/>
      <c r="O170" s="384"/>
      <c r="P170" s="384"/>
      <c r="Q170" s="384"/>
      <c r="R170" s="384"/>
      <c r="S170" s="384"/>
      <c r="T170" s="384">
        <f>SUM(T169)</f>
        <v>0</v>
      </c>
      <c r="U170" s="384">
        <f>SUM(U169)</f>
        <v>0</v>
      </c>
      <c r="V170" s="384">
        <f>SUM(V169:V169)</f>
        <v>2</v>
      </c>
      <c r="W170" s="384">
        <f>SUM(W169:W169)</f>
        <v>2</v>
      </c>
      <c r="X170" s="398">
        <f>SUM(X169:X169)</f>
        <v>0.2</v>
      </c>
      <c r="Y170" s="398">
        <f>SUM(Y169:Y169)</f>
        <v>0.13200000000000001</v>
      </c>
      <c r="Z170" s="388"/>
      <c r="AA170" s="388"/>
      <c r="AB170" s="388"/>
      <c r="AC170" s="388"/>
      <c r="AD170" s="397"/>
      <c r="AE170" s="397"/>
      <c r="AF170" s="398"/>
      <c r="AG170" s="381"/>
    </row>
    <row r="171" spans="1:33" s="107" customFormat="1" ht="18.75" customHeight="1">
      <c r="A171" s="381"/>
      <c r="B171" s="393"/>
      <c r="C171" s="474" t="s">
        <v>86</v>
      </c>
      <c r="D171" s="395"/>
      <c r="E171" s="395"/>
      <c r="F171" s="395"/>
      <c r="G171" s="395"/>
      <c r="H171" s="382"/>
      <c r="I171" s="382"/>
      <c r="J171" s="382"/>
      <c r="K171" s="382"/>
      <c r="L171" s="384"/>
      <c r="M171" s="384"/>
      <c r="N171" s="384"/>
      <c r="O171" s="382"/>
      <c r="P171" s="384"/>
      <c r="Q171" s="382"/>
      <c r="R171" s="384"/>
      <c r="S171" s="382"/>
      <c r="T171" s="384"/>
      <c r="U171" s="384"/>
      <c r="V171" s="384"/>
      <c r="W171" s="384"/>
      <c r="X171" s="398">
        <f>SUM(X170,X168,X166,X163,X119,X111,'[1]Кл.БП-КЛП-Утил.допълн.'!X104,X109,X107,X101,X98,X91,X73,X69,X66,X64,X57,X55,X41,X37,X19,X16)</f>
        <v>330.28025746785073</v>
      </c>
      <c r="Y171" s="398">
        <f>SUM(Y170,Y168,Y166,Y163,Y119,Y111,'[1]Кл.БП-КЛП-Утил.допълн.'!Y104,Y109,Y107,Y101,Y98,Y91,Y73,Y69,Y66,Y64,Y57,Y55,Y41,Y37,Y19,Y16)</f>
        <v>161.11347961999996</v>
      </c>
      <c r="Z171" s="388"/>
      <c r="AA171" s="389"/>
      <c r="AB171" s="388"/>
      <c r="AC171" s="389"/>
      <c r="AD171" s="397"/>
      <c r="AE171" s="406"/>
      <c r="AF171" s="398"/>
      <c r="AG171" s="381"/>
    </row>
    <row r="172" spans="1:33" s="107" customFormat="1" ht="18.75" customHeight="1">
      <c r="A172" s="381"/>
      <c r="B172" s="393"/>
      <c r="C172" s="393" t="s">
        <v>238</v>
      </c>
      <c r="D172" s="395"/>
      <c r="E172" s="395"/>
      <c r="F172" s="395"/>
      <c r="G172" s="395"/>
      <c r="H172" s="382"/>
      <c r="I172" s="382"/>
      <c r="J172" s="382"/>
      <c r="K172" s="382"/>
      <c r="L172" s="384"/>
      <c r="M172" s="384"/>
      <c r="N172" s="384"/>
      <c r="O172" s="382"/>
      <c r="P172" s="384"/>
      <c r="Q172" s="382"/>
      <c r="R172" s="384"/>
      <c r="S172" s="382"/>
      <c r="T172" s="384"/>
      <c r="U172" s="384"/>
      <c r="V172" s="384"/>
      <c r="W172" s="384"/>
      <c r="X172" s="398"/>
      <c r="Y172" s="398"/>
      <c r="Z172" s="388"/>
      <c r="AA172" s="389"/>
      <c r="AB172" s="388"/>
      <c r="AC172" s="389"/>
      <c r="AD172" s="397"/>
      <c r="AE172" s="406"/>
      <c r="AF172" s="398"/>
      <c r="AG172" s="381"/>
    </row>
    <row r="173" spans="1:33" s="107" customFormat="1" ht="17.25" customHeight="1">
      <c r="A173" s="132">
        <v>1</v>
      </c>
      <c r="B173" s="407" t="s">
        <v>239</v>
      </c>
      <c r="C173" s="408" t="s">
        <v>240</v>
      </c>
      <c r="D173" s="409" t="s">
        <v>21</v>
      </c>
      <c r="E173" s="47">
        <v>1</v>
      </c>
      <c r="F173" s="47">
        <v>91</v>
      </c>
      <c r="G173" s="47">
        <v>233</v>
      </c>
      <c r="H173" s="382"/>
      <c r="I173" s="382"/>
      <c r="J173" s="382"/>
      <c r="K173" s="382"/>
      <c r="L173" s="468">
        <v>1885</v>
      </c>
      <c r="M173" s="469"/>
      <c r="N173" s="469"/>
      <c r="O173" s="466">
        <f>SUM(L173:N173)</f>
        <v>1885</v>
      </c>
      <c r="P173" s="386"/>
      <c r="Q173" s="466"/>
      <c r="R173" s="386"/>
      <c r="S173" s="466"/>
      <c r="T173" s="386">
        <f t="shared" ref="T173:V190" si="49">H173+L173+P173</f>
        <v>1885</v>
      </c>
      <c r="U173" s="386">
        <f t="shared" si="49"/>
        <v>0</v>
      </c>
      <c r="V173" s="386">
        <f t="shared" si="49"/>
        <v>0</v>
      </c>
      <c r="W173" s="386">
        <f t="shared" ref="W173:W196" si="50">T173+U173+V173</f>
        <v>1885</v>
      </c>
      <c r="X173" s="392">
        <f>W173/AE173*AD173/1000</f>
        <v>1.0799479166666668</v>
      </c>
      <c r="Y173" s="392">
        <f t="shared" ref="Y173:Y196" si="51">W173*AF173/1000</f>
        <v>0.71629999999999994</v>
      </c>
      <c r="Z173" s="388"/>
      <c r="AA173" s="389"/>
      <c r="AB173" s="388"/>
      <c r="AC173" s="389">
        <v>1885</v>
      </c>
      <c r="AD173" s="390">
        <v>55</v>
      </c>
      <c r="AE173" s="391">
        <v>96</v>
      </c>
      <c r="AF173" s="392">
        <v>0.38</v>
      </c>
      <c r="AG173" s="381"/>
    </row>
    <row r="174" spans="1:33" s="107" customFormat="1" ht="17.25" customHeight="1">
      <c r="A174" s="132">
        <f>A173+1</f>
        <v>2</v>
      </c>
      <c r="B174" s="410">
        <v>51.000001908000002</v>
      </c>
      <c r="C174" s="45" t="s">
        <v>241</v>
      </c>
      <c r="D174" s="411" t="s">
        <v>21</v>
      </c>
      <c r="E174" s="412" t="s">
        <v>24</v>
      </c>
      <c r="F174" s="412" t="s">
        <v>24</v>
      </c>
      <c r="G174" s="412" t="s">
        <v>24</v>
      </c>
      <c r="H174" s="382"/>
      <c r="I174" s="382"/>
      <c r="J174" s="382"/>
      <c r="K174" s="382"/>
      <c r="L174" s="413"/>
      <c r="M174" s="470"/>
      <c r="N174" s="413">
        <v>1</v>
      </c>
      <c r="O174" s="466">
        <v>1</v>
      </c>
      <c r="P174" s="386"/>
      <c r="Q174" s="466"/>
      <c r="R174" s="386"/>
      <c r="S174" s="466"/>
      <c r="T174" s="386">
        <f t="shared" si="49"/>
        <v>0</v>
      </c>
      <c r="U174" s="386">
        <f t="shared" si="49"/>
        <v>0</v>
      </c>
      <c r="V174" s="386">
        <f t="shared" si="49"/>
        <v>1</v>
      </c>
      <c r="W174" s="386">
        <f t="shared" si="50"/>
        <v>1</v>
      </c>
      <c r="X174" s="392">
        <f>W174/AE174*AD174/1000</f>
        <v>4.4999999999999997E-3</v>
      </c>
      <c r="Y174" s="392">
        <f t="shared" si="51"/>
        <v>3.3999999999999998E-3</v>
      </c>
      <c r="Z174" s="388"/>
      <c r="AA174" s="389"/>
      <c r="AB174" s="388"/>
      <c r="AC174" s="389"/>
      <c r="AD174" s="390">
        <v>45</v>
      </c>
      <c r="AE174" s="391">
        <v>10</v>
      </c>
      <c r="AF174" s="392">
        <v>3.4</v>
      </c>
      <c r="AG174" s="381"/>
    </row>
    <row r="175" spans="1:33" s="107" customFormat="1" ht="17.25" customHeight="1">
      <c r="A175" s="132">
        <f t="shared" ref="A175:A221" si="52">A174+1</f>
        <v>3</v>
      </c>
      <c r="B175" s="410">
        <v>51.000001963999999</v>
      </c>
      <c r="C175" s="45" t="s">
        <v>242</v>
      </c>
      <c r="D175" s="411" t="s">
        <v>21</v>
      </c>
      <c r="E175" s="412" t="s">
        <v>24</v>
      </c>
      <c r="F175" s="412" t="s">
        <v>24</v>
      </c>
      <c r="G175" s="412" t="s">
        <v>24</v>
      </c>
      <c r="H175" s="382"/>
      <c r="I175" s="382"/>
      <c r="J175" s="382"/>
      <c r="K175" s="382"/>
      <c r="L175" s="413"/>
      <c r="M175" s="470"/>
      <c r="N175" s="413">
        <v>4</v>
      </c>
      <c r="O175" s="466">
        <v>4</v>
      </c>
      <c r="P175" s="386"/>
      <c r="Q175" s="466"/>
      <c r="R175" s="386"/>
      <c r="S175" s="466"/>
      <c r="T175" s="386">
        <f t="shared" si="49"/>
        <v>0</v>
      </c>
      <c r="U175" s="386">
        <f t="shared" si="49"/>
        <v>0</v>
      </c>
      <c r="V175" s="386">
        <f t="shared" si="49"/>
        <v>4</v>
      </c>
      <c r="W175" s="386">
        <f t="shared" si="50"/>
        <v>4</v>
      </c>
      <c r="X175" s="392">
        <f>W175/AE175*AD175/1000</f>
        <v>3.2000000000000001E-2</v>
      </c>
      <c r="Y175" s="392">
        <f t="shared" si="51"/>
        <v>1.2E-2</v>
      </c>
      <c r="Z175" s="388"/>
      <c r="AA175" s="389"/>
      <c r="AB175" s="388"/>
      <c r="AC175" s="389"/>
      <c r="AD175" s="390">
        <v>32</v>
      </c>
      <c r="AE175" s="391">
        <v>4</v>
      </c>
      <c r="AF175" s="392">
        <v>3</v>
      </c>
      <c r="AG175" s="381"/>
    </row>
    <row r="176" spans="1:33" s="107" customFormat="1" ht="17.25" customHeight="1">
      <c r="A176" s="132">
        <f t="shared" si="52"/>
        <v>4</v>
      </c>
      <c r="B176" s="410">
        <v>51.000001974</v>
      </c>
      <c r="C176" s="45" t="s">
        <v>243</v>
      </c>
      <c r="D176" s="411" t="s">
        <v>21</v>
      </c>
      <c r="E176" s="412" t="s">
        <v>24</v>
      </c>
      <c r="F176" s="412" t="s">
        <v>24</v>
      </c>
      <c r="G176" s="412" t="s">
        <v>24</v>
      </c>
      <c r="H176" s="382"/>
      <c r="I176" s="382"/>
      <c r="J176" s="382"/>
      <c r="K176" s="382"/>
      <c r="L176" s="413">
        <v>1</v>
      </c>
      <c r="M176" s="470"/>
      <c r="N176" s="413"/>
      <c r="O176" s="466">
        <v>1</v>
      </c>
      <c r="P176" s="386"/>
      <c r="Q176" s="466"/>
      <c r="R176" s="386"/>
      <c r="S176" s="466"/>
      <c r="T176" s="386">
        <f t="shared" si="49"/>
        <v>1</v>
      </c>
      <c r="U176" s="386">
        <f t="shared" si="49"/>
        <v>0</v>
      </c>
      <c r="V176" s="386">
        <f t="shared" si="49"/>
        <v>0</v>
      </c>
      <c r="W176" s="386">
        <f t="shared" si="50"/>
        <v>1</v>
      </c>
      <c r="X176" s="392">
        <f t="shared" ref="X176:X190" si="53">W176/AE176*AD176/1000</f>
        <v>9.6000000000000009E-3</v>
      </c>
      <c r="Y176" s="392">
        <f t="shared" si="51"/>
        <v>6.7999999999999996E-3</v>
      </c>
      <c r="Z176" s="388"/>
      <c r="AA176" s="389"/>
      <c r="AB176" s="388"/>
      <c r="AC176" s="389"/>
      <c r="AD176" s="390">
        <v>48</v>
      </c>
      <c r="AE176" s="391">
        <v>5</v>
      </c>
      <c r="AF176" s="392">
        <v>6.8</v>
      </c>
      <c r="AG176" s="381"/>
    </row>
    <row r="177" spans="1:33" s="107" customFormat="1" ht="17.25" customHeight="1">
      <c r="A177" s="132">
        <f t="shared" si="52"/>
        <v>5</v>
      </c>
      <c r="B177" s="410">
        <v>51.000001996999998</v>
      </c>
      <c r="C177" s="45" t="s">
        <v>244</v>
      </c>
      <c r="D177" s="411" t="s">
        <v>21</v>
      </c>
      <c r="E177" s="412" t="s">
        <v>24</v>
      </c>
      <c r="F177" s="412" t="s">
        <v>24</v>
      </c>
      <c r="G177" s="412" t="s">
        <v>24</v>
      </c>
      <c r="H177" s="382"/>
      <c r="I177" s="382"/>
      <c r="J177" s="382"/>
      <c r="K177" s="382"/>
      <c r="L177" s="413"/>
      <c r="M177" s="471">
        <v>3</v>
      </c>
      <c r="N177" s="413"/>
      <c r="O177" s="466">
        <v>3</v>
      </c>
      <c r="P177" s="386"/>
      <c r="Q177" s="466"/>
      <c r="R177" s="386"/>
      <c r="S177" s="466"/>
      <c r="T177" s="386">
        <f t="shared" si="49"/>
        <v>0</v>
      </c>
      <c r="U177" s="386">
        <f t="shared" si="49"/>
        <v>3</v>
      </c>
      <c r="V177" s="386">
        <f t="shared" si="49"/>
        <v>0</v>
      </c>
      <c r="W177" s="386">
        <f t="shared" si="50"/>
        <v>3</v>
      </c>
      <c r="X177" s="392">
        <f t="shared" si="53"/>
        <v>0.216</v>
      </c>
      <c r="Y177" s="392">
        <f t="shared" si="51"/>
        <v>0.10439999999999999</v>
      </c>
      <c r="Z177" s="388"/>
      <c r="AA177" s="389"/>
      <c r="AB177" s="388"/>
      <c r="AC177" s="389"/>
      <c r="AD177" s="390">
        <v>72</v>
      </c>
      <c r="AE177" s="391">
        <v>1</v>
      </c>
      <c r="AF177" s="392">
        <v>34.799999999999997</v>
      </c>
      <c r="AG177" s="381"/>
    </row>
    <row r="178" spans="1:33" s="107" customFormat="1" ht="17.25" customHeight="1">
      <c r="A178" s="132">
        <f t="shared" si="52"/>
        <v>6</v>
      </c>
      <c r="B178" s="410">
        <v>51.000002006000003</v>
      </c>
      <c r="C178" s="45" t="s">
        <v>245</v>
      </c>
      <c r="D178" s="411" t="s">
        <v>21</v>
      </c>
      <c r="E178" s="412" t="s">
        <v>24</v>
      </c>
      <c r="F178" s="412" t="s">
        <v>24</v>
      </c>
      <c r="G178" s="412" t="s">
        <v>24</v>
      </c>
      <c r="H178" s="382"/>
      <c r="I178" s="382"/>
      <c r="J178" s="382"/>
      <c r="K178" s="382"/>
      <c r="L178" s="413">
        <v>1</v>
      </c>
      <c r="M178" s="471"/>
      <c r="N178" s="413"/>
      <c r="O178" s="466">
        <v>1</v>
      </c>
      <c r="P178" s="386"/>
      <c r="Q178" s="466"/>
      <c r="R178" s="386"/>
      <c r="S178" s="466"/>
      <c r="T178" s="386">
        <f t="shared" si="49"/>
        <v>1</v>
      </c>
      <c r="U178" s="386">
        <f t="shared" si="49"/>
        <v>0</v>
      </c>
      <c r="V178" s="386">
        <f t="shared" si="49"/>
        <v>0</v>
      </c>
      <c r="W178" s="386">
        <f t="shared" si="50"/>
        <v>1</v>
      </c>
      <c r="X178" s="392">
        <f t="shared" si="53"/>
        <v>7.6000000000000009E-3</v>
      </c>
      <c r="Y178" s="392">
        <f t="shared" si="51"/>
        <v>5.0000000000000001E-3</v>
      </c>
      <c r="Z178" s="388"/>
      <c r="AA178" s="389"/>
      <c r="AB178" s="388"/>
      <c r="AC178" s="389"/>
      <c r="AD178" s="390">
        <v>38</v>
      </c>
      <c r="AE178" s="391">
        <v>5</v>
      </c>
      <c r="AF178" s="392">
        <v>5</v>
      </c>
      <c r="AG178" s="381"/>
    </row>
    <row r="179" spans="1:33" s="107" customFormat="1" ht="17.25" customHeight="1">
      <c r="A179" s="132">
        <f t="shared" si="52"/>
        <v>7</v>
      </c>
      <c r="B179" s="410">
        <v>51.000002008000003</v>
      </c>
      <c r="C179" s="45" t="s">
        <v>246</v>
      </c>
      <c r="D179" s="411" t="s">
        <v>21</v>
      </c>
      <c r="E179" s="412" t="s">
        <v>24</v>
      </c>
      <c r="F179" s="412" t="s">
        <v>24</v>
      </c>
      <c r="G179" s="412" t="s">
        <v>24</v>
      </c>
      <c r="H179" s="382"/>
      <c r="I179" s="382"/>
      <c r="J179" s="382"/>
      <c r="K179" s="382"/>
      <c r="L179" s="413">
        <v>3</v>
      </c>
      <c r="M179" s="471"/>
      <c r="N179" s="413"/>
      <c r="O179" s="466">
        <v>3</v>
      </c>
      <c r="P179" s="386"/>
      <c r="Q179" s="466"/>
      <c r="R179" s="386"/>
      <c r="S179" s="466"/>
      <c r="T179" s="386">
        <f t="shared" si="49"/>
        <v>3</v>
      </c>
      <c r="U179" s="386">
        <f t="shared" si="49"/>
        <v>0</v>
      </c>
      <c r="V179" s="386">
        <f t="shared" si="49"/>
        <v>0</v>
      </c>
      <c r="W179" s="386">
        <f t="shared" si="50"/>
        <v>3</v>
      </c>
      <c r="X179" s="392">
        <f t="shared" si="53"/>
        <v>5.3999999999999999E-2</v>
      </c>
      <c r="Y179" s="392">
        <f t="shared" si="51"/>
        <v>2.9099999999999997E-2</v>
      </c>
      <c r="Z179" s="388"/>
      <c r="AA179" s="389"/>
      <c r="AB179" s="388"/>
      <c r="AC179" s="389"/>
      <c r="AD179" s="390">
        <v>54</v>
      </c>
      <c r="AE179" s="391">
        <v>3</v>
      </c>
      <c r="AF179" s="392">
        <v>9.6999999999999993</v>
      </c>
      <c r="AG179" s="381"/>
    </row>
    <row r="180" spans="1:33" s="107" customFormat="1" ht="17.25" customHeight="1">
      <c r="A180" s="132">
        <f t="shared" si="52"/>
        <v>8</v>
      </c>
      <c r="B180" s="410">
        <v>51.000002008999999</v>
      </c>
      <c r="C180" s="45" t="s">
        <v>247</v>
      </c>
      <c r="D180" s="411" t="s">
        <v>21</v>
      </c>
      <c r="E180" s="412" t="s">
        <v>24</v>
      </c>
      <c r="F180" s="412" t="s">
        <v>24</v>
      </c>
      <c r="G180" s="412" t="s">
        <v>24</v>
      </c>
      <c r="H180" s="382"/>
      <c r="I180" s="382"/>
      <c r="J180" s="382"/>
      <c r="K180" s="382"/>
      <c r="L180" s="413">
        <v>1</v>
      </c>
      <c r="M180" s="471"/>
      <c r="N180" s="413"/>
      <c r="O180" s="466">
        <v>1</v>
      </c>
      <c r="P180" s="386"/>
      <c r="Q180" s="466"/>
      <c r="R180" s="386"/>
      <c r="S180" s="466"/>
      <c r="T180" s="386">
        <f t="shared" si="49"/>
        <v>1</v>
      </c>
      <c r="U180" s="386">
        <f t="shared" si="49"/>
        <v>0</v>
      </c>
      <c r="V180" s="386">
        <f t="shared" si="49"/>
        <v>0</v>
      </c>
      <c r="W180" s="386">
        <f t="shared" si="50"/>
        <v>1</v>
      </c>
      <c r="X180" s="392">
        <f t="shared" si="53"/>
        <v>1.7999999999999999E-2</v>
      </c>
      <c r="Y180" s="392">
        <f t="shared" si="51"/>
        <v>0.01</v>
      </c>
      <c r="Z180" s="388"/>
      <c r="AA180" s="389"/>
      <c r="AB180" s="388"/>
      <c r="AC180" s="389"/>
      <c r="AD180" s="390">
        <v>54</v>
      </c>
      <c r="AE180" s="391">
        <v>3</v>
      </c>
      <c r="AF180" s="392">
        <v>10</v>
      </c>
      <c r="AG180" s="381"/>
    </row>
    <row r="181" spans="1:33" s="107" customFormat="1" ht="17.25" customHeight="1">
      <c r="A181" s="132">
        <f t="shared" si="52"/>
        <v>9</v>
      </c>
      <c r="B181" s="410">
        <v>51.000002025999997</v>
      </c>
      <c r="C181" s="45" t="s">
        <v>248</v>
      </c>
      <c r="D181" s="411" t="s">
        <v>21</v>
      </c>
      <c r="E181" s="412" t="s">
        <v>24</v>
      </c>
      <c r="F181" s="412" t="s">
        <v>24</v>
      </c>
      <c r="G181" s="412" t="s">
        <v>24</v>
      </c>
      <c r="H181" s="382"/>
      <c r="I181" s="382"/>
      <c r="J181" s="382"/>
      <c r="K181" s="382"/>
      <c r="L181" s="413"/>
      <c r="M181" s="471">
        <v>9</v>
      </c>
      <c r="N181" s="413">
        <v>1</v>
      </c>
      <c r="O181" s="466">
        <f>SUM(M181:N181)</f>
        <v>10</v>
      </c>
      <c r="P181" s="386"/>
      <c r="Q181" s="466"/>
      <c r="R181" s="386"/>
      <c r="S181" s="466"/>
      <c r="T181" s="386">
        <f t="shared" si="49"/>
        <v>0</v>
      </c>
      <c r="U181" s="386">
        <f t="shared" si="49"/>
        <v>9</v>
      </c>
      <c r="V181" s="386">
        <f t="shared" si="49"/>
        <v>1</v>
      </c>
      <c r="W181" s="386">
        <f t="shared" si="50"/>
        <v>10</v>
      </c>
      <c r="X181" s="392">
        <f t="shared" si="53"/>
        <v>0.38500000000000001</v>
      </c>
      <c r="Y181" s="392">
        <f t="shared" si="51"/>
        <v>0.23</v>
      </c>
      <c r="Z181" s="388"/>
      <c r="AA181" s="389"/>
      <c r="AB181" s="388"/>
      <c r="AC181" s="389"/>
      <c r="AD181" s="390">
        <v>77</v>
      </c>
      <c r="AE181" s="391">
        <v>2</v>
      </c>
      <c r="AF181" s="392">
        <v>23</v>
      </c>
      <c r="AG181" s="381"/>
    </row>
    <row r="182" spans="1:33" s="107" customFormat="1" ht="17.25" customHeight="1">
      <c r="A182" s="132">
        <f t="shared" si="52"/>
        <v>10</v>
      </c>
      <c r="B182" s="410">
        <v>51.000002027000001</v>
      </c>
      <c r="C182" s="45" t="s">
        <v>249</v>
      </c>
      <c r="D182" s="411" t="s">
        <v>21</v>
      </c>
      <c r="E182" s="412" t="s">
        <v>24</v>
      </c>
      <c r="F182" s="412" t="s">
        <v>24</v>
      </c>
      <c r="G182" s="412" t="s">
        <v>24</v>
      </c>
      <c r="H182" s="382"/>
      <c r="I182" s="382"/>
      <c r="J182" s="382"/>
      <c r="K182" s="382"/>
      <c r="L182" s="413"/>
      <c r="M182" s="471">
        <v>3</v>
      </c>
      <c r="N182" s="413"/>
      <c r="O182" s="466">
        <v>3</v>
      </c>
      <c r="P182" s="386"/>
      <c r="Q182" s="466"/>
      <c r="R182" s="386"/>
      <c r="S182" s="466"/>
      <c r="T182" s="386">
        <f t="shared" si="49"/>
        <v>0</v>
      </c>
      <c r="U182" s="386">
        <f t="shared" si="49"/>
        <v>3</v>
      </c>
      <c r="V182" s="386">
        <f t="shared" si="49"/>
        <v>0</v>
      </c>
      <c r="W182" s="386">
        <f t="shared" si="50"/>
        <v>3</v>
      </c>
      <c r="X182" s="392">
        <f t="shared" si="53"/>
        <v>0.1125</v>
      </c>
      <c r="Y182" s="392">
        <f t="shared" si="51"/>
        <v>6.1800000000000008E-2</v>
      </c>
      <c r="Z182" s="388"/>
      <c r="AA182" s="389"/>
      <c r="AB182" s="388"/>
      <c r="AC182" s="389"/>
      <c r="AD182" s="390">
        <v>75</v>
      </c>
      <c r="AE182" s="391">
        <v>2</v>
      </c>
      <c r="AF182" s="392">
        <v>20.6</v>
      </c>
      <c r="AG182" s="381"/>
    </row>
    <row r="183" spans="1:33" s="107" customFormat="1" ht="17.25" customHeight="1">
      <c r="A183" s="132">
        <f t="shared" si="52"/>
        <v>11</v>
      </c>
      <c r="B183" s="410">
        <v>51.000002029000001</v>
      </c>
      <c r="C183" s="45" t="s">
        <v>250</v>
      </c>
      <c r="D183" s="411" t="s">
        <v>21</v>
      </c>
      <c r="E183" s="412" t="s">
        <v>24</v>
      </c>
      <c r="F183" s="412" t="s">
        <v>24</v>
      </c>
      <c r="G183" s="412" t="s">
        <v>24</v>
      </c>
      <c r="H183" s="382"/>
      <c r="I183" s="382"/>
      <c r="J183" s="382"/>
      <c r="K183" s="382"/>
      <c r="L183" s="413"/>
      <c r="M183" s="471">
        <v>135</v>
      </c>
      <c r="N183" s="413">
        <v>10</v>
      </c>
      <c r="O183" s="466">
        <f>SUM(M183:N183)</f>
        <v>145</v>
      </c>
      <c r="P183" s="386"/>
      <c r="Q183" s="466"/>
      <c r="R183" s="386"/>
      <c r="S183" s="466"/>
      <c r="T183" s="386">
        <f t="shared" si="49"/>
        <v>0</v>
      </c>
      <c r="U183" s="386">
        <f t="shared" si="49"/>
        <v>135</v>
      </c>
      <c r="V183" s="386">
        <f t="shared" si="49"/>
        <v>10</v>
      </c>
      <c r="W183" s="386">
        <f t="shared" si="50"/>
        <v>145</v>
      </c>
      <c r="X183" s="392">
        <f t="shared" si="53"/>
        <v>6.1624999999999996</v>
      </c>
      <c r="Y183" s="392">
        <f t="shared" si="51"/>
        <v>4.1325000000000003</v>
      </c>
      <c r="Z183" s="388"/>
      <c r="AA183" s="389"/>
      <c r="AB183" s="388"/>
      <c r="AC183" s="389"/>
      <c r="AD183" s="390">
        <v>85</v>
      </c>
      <c r="AE183" s="391">
        <v>2</v>
      </c>
      <c r="AF183" s="392">
        <v>28.5</v>
      </c>
      <c r="AG183" s="381"/>
    </row>
    <row r="184" spans="1:33" s="107" customFormat="1" ht="17.25" customHeight="1">
      <c r="A184" s="132">
        <f t="shared" si="52"/>
        <v>12</v>
      </c>
      <c r="B184" s="410">
        <v>51.000002035999998</v>
      </c>
      <c r="C184" s="45" t="s">
        <v>251</v>
      </c>
      <c r="D184" s="411" t="s">
        <v>21</v>
      </c>
      <c r="E184" s="412" t="s">
        <v>24</v>
      </c>
      <c r="F184" s="412" t="s">
        <v>24</v>
      </c>
      <c r="G184" s="412" t="s">
        <v>24</v>
      </c>
      <c r="H184" s="382"/>
      <c r="I184" s="382"/>
      <c r="J184" s="382"/>
      <c r="K184" s="382"/>
      <c r="L184" s="413"/>
      <c r="M184" s="471">
        <v>107</v>
      </c>
      <c r="N184" s="413"/>
      <c r="O184" s="466">
        <v>107</v>
      </c>
      <c r="P184" s="386"/>
      <c r="Q184" s="466"/>
      <c r="R184" s="386"/>
      <c r="S184" s="466"/>
      <c r="T184" s="386">
        <f t="shared" si="49"/>
        <v>0</v>
      </c>
      <c r="U184" s="386">
        <f t="shared" si="49"/>
        <v>107</v>
      </c>
      <c r="V184" s="386">
        <f t="shared" si="49"/>
        <v>0</v>
      </c>
      <c r="W184" s="386">
        <f t="shared" si="50"/>
        <v>107</v>
      </c>
      <c r="X184" s="392">
        <f t="shared" si="53"/>
        <v>1.0271999999999999</v>
      </c>
      <c r="Y184" s="392">
        <f t="shared" si="51"/>
        <v>0.29959999999999998</v>
      </c>
      <c r="Z184" s="388"/>
      <c r="AA184" s="389"/>
      <c r="AB184" s="388"/>
      <c r="AC184" s="389"/>
      <c r="AD184" s="390">
        <v>48</v>
      </c>
      <c r="AE184" s="391">
        <v>5</v>
      </c>
      <c r="AF184" s="392">
        <v>2.8</v>
      </c>
      <c r="AG184" s="381"/>
    </row>
    <row r="185" spans="1:33" s="107" customFormat="1" ht="17.25" customHeight="1">
      <c r="A185" s="132">
        <f t="shared" si="52"/>
        <v>13</v>
      </c>
      <c r="B185" s="410">
        <v>51.000002037000002</v>
      </c>
      <c r="C185" s="45" t="s">
        <v>252</v>
      </c>
      <c r="D185" s="411" t="s">
        <v>21</v>
      </c>
      <c r="E185" s="412" t="s">
        <v>24</v>
      </c>
      <c r="F185" s="412" t="s">
        <v>24</v>
      </c>
      <c r="G185" s="412" t="s">
        <v>24</v>
      </c>
      <c r="H185" s="382"/>
      <c r="I185" s="382"/>
      <c r="J185" s="382"/>
      <c r="K185" s="382"/>
      <c r="L185" s="413"/>
      <c r="M185" s="471">
        <v>20</v>
      </c>
      <c r="N185" s="413"/>
      <c r="O185" s="466">
        <v>20</v>
      </c>
      <c r="P185" s="386"/>
      <c r="Q185" s="466"/>
      <c r="R185" s="386"/>
      <c r="S185" s="466"/>
      <c r="T185" s="386">
        <f t="shared" si="49"/>
        <v>0</v>
      </c>
      <c r="U185" s="386">
        <f t="shared" si="49"/>
        <v>20</v>
      </c>
      <c r="V185" s="386">
        <f t="shared" si="49"/>
        <v>0</v>
      </c>
      <c r="W185" s="386">
        <f t="shared" si="50"/>
        <v>20</v>
      </c>
      <c r="X185" s="392">
        <f t="shared" si="53"/>
        <v>0.81</v>
      </c>
      <c r="Y185" s="392">
        <f t="shared" si="51"/>
        <v>0.64</v>
      </c>
      <c r="Z185" s="388"/>
      <c r="AA185" s="389"/>
      <c r="AB185" s="388"/>
      <c r="AC185" s="389"/>
      <c r="AD185" s="390">
        <v>81</v>
      </c>
      <c r="AE185" s="391">
        <v>2</v>
      </c>
      <c r="AF185" s="392">
        <v>32</v>
      </c>
      <c r="AG185" s="381"/>
    </row>
    <row r="186" spans="1:33" s="107" customFormat="1" ht="17.25" customHeight="1">
      <c r="A186" s="132">
        <f t="shared" si="52"/>
        <v>14</v>
      </c>
      <c r="B186" s="410">
        <v>51.000002051999999</v>
      </c>
      <c r="C186" s="45" t="s">
        <v>253</v>
      </c>
      <c r="D186" s="411" t="s">
        <v>21</v>
      </c>
      <c r="E186" s="412" t="s">
        <v>24</v>
      </c>
      <c r="F186" s="412" t="s">
        <v>24</v>
      </c>
      <c r="G186" s="412" t="s">
        <v>24</v>
      </c>
      <c r="H186" s="382"/>
      <c r="I186" s="382"/>
      <c r="J186" s="382"/>
      <c r="K186" s="382"/>
      <c r="L186" s="413">
        <v>9</v>
      </c>
      <c r="M186" s="471">
        <v>1</v>
      </c>
      <c r="N186" s="413"/>
      <c r="O186" s="466">
        <f>SUM(L186:N186)</f>
        <v>10</v>
      </c>
      <c r="P186" s="386"/>
      <c r="Q186" s="466"/>
      <c r="R186" s="386"/>
      <c r="S186" s="466"/>
      <c r="T186" s="386">
        <f t="shared" si="49"/>
        <v>9</v>
      </c>
      <c r="U186" s="386">
        <f t="shared" si="49"/>
        <v>1</v>
      </c>
      <c r="V186" s="386">
        <f t="shared" si="49"/>
        <v>0</v>
      </c>
      <c r="W186" s="386">
        <f t="shared" si="50"/>
        <v>10</v>
      </c>
      <c r="X186" s="392">
        <f t="shared" si="53"/>
        <v>0.35</v>
      </c>
      <c r="Y186" s="392">
        <f t="shared" si="51"/>
        <v>0.24</v>
      </c>
      <c r="Z186" s="388"/>
      <c r="AA186" s="389"/>
      <c r="AB186" s="388"/>
      <c r="AC186" s="389"/>
      <c r="AD186" s="390">
        <v>70</v>
      </c>
      <c r="AE186" s="391">
        <v>2</v>
      </c>
      <c r="AF186" s="392">
        <v>24</v>
      </c>
      <c r="AG186" s="381"/>
    </row>
    <row r="187" spans="1:33" s="107" customFormat="1" ht="17.25" customHeight="1">
      <c r="A187" s="132">
        <f t="shared" si="52"/>
        <v>15</v>
      </c>
      <c r="B187" s="410">
        <v>51.000002053000003</v>
      </c>
      <c r="C187" s="45" t="s">
        <v>254</v>
      </c>
      <c r="D187" s="411" t="s">
        <v>21</v>
      </c>
      <c r="E187" s="412" t="s">
        <v>24</v>
      </c>
      <c r="F187" s="412" t="s">
        <v>24</v>
      </c>
      <c r="G187" s="412" t="s">
        <v>24</v>
      </c>
      <c r="H187" s="382"/>
      <c r="I187" s="382"/>
      <c r="J187" s="382"/>
      <c r="K187" s="382"/>
      <c r="L187" s="413">
        <v>5</v>
      </c>
      <c r="M187" s="471">
        <v>3</v>
      </c>
      <c r="N187" s="413">
        <v>1</v>
      </c>
      <c r="O187" s="466">
        <f>SUM(L187:N187)</f>
        <v>9</v>
      </c>
      <c r="P187" s="386"/>
      <c r="Q187" s="466"/>
      <c r="R187" s="386"/>
      <c r="S187" s="466"/>
      <c r="T187" s="386">
        <f t="shared" si="49"/>
        <v>5</v>
      </c>
      <c r="U187" s="386">
        <f t="shared" si="49"/>
        <v>3</v>
      </c>
      <c r="V187" s="386">
        <f t="shared" si="49"/>
        <v>1</v>
      </c>
      <c r="W187" s="386">
        <f t="shared" si="50"/>
        <v>9</v>
      </c>
      <c r="X187" s="392">
        <f t="shared" si="53"/>
        <v>0.30599999999999999</v>
      </c>
      <c r="Y187" s="392">
        <f t="shared" si="51"/>
        <v>0.20250000000000001</v>
      </c>
      <c r="Z187" s="388"/>
      <c r="AA187" s="389"/>
      <c r="AB187" s="388"/>
      <c r="AC187" s="389"/>
      <c r="AD187" s="390">
        <v>68</v>
      </c>
      <c r="AE187" s="391">
        <v>2</v>
      </c>
      <c r="AF187" s="392">
        <v>22.5</v>
      </c>
      <c r="AG187" s="381"/>
    </row>
    <row r="188" spans="1:33" s="107" customFormat="1" ht="17.25" customHeight="1">
      <c r="A188" s="132">
        <f t="shared" si="52"/>
        <v>16</v>
      </c>
      <c r="B188" s="410">
        <v>51.000002053999999</v>
      </c>
      <c r="C188" s="45" t="s">
        <v>255</v>
      </c>
      <c r="D188" s="411" t="s">
        <v>21</v>
      </c>
      <c r="E188" s="412" t="s">
        <v>24</v>
      </c>
      <c r="F188" s="412" t="s">
        <v>24</v>
      </c>
      <c r="G188" s="412" t="s">
        <v>24</v>
      </c>
      <c r="H188" s="382"/>
      <c r="I188" s="382"/>
      <c r="J188" s="382"/>
      <c r="K188" s="382"/>
      <c r="L188" s="413"/>
      <c r="M188" s="471">
        <v>8</v>
      </c>
      <c r="N188" s="413">
        <v>1</v>
      </c>
      <c r="O188" s="466">
        <f>SUM(M188:N188)</f>
        <v>9</v>
      </c>
      <c r="P188" s="386"/>
      <c r="Q188" s="466"/>
      <c r="R188" s="386"/>
      <c r="S188" s="466"/>
      <c r="T188" s="386">
        <f t="shared" si="49"/>
        <v>0</v>
      </c>
      <c r="U188" s="386">
        <f t="shared" si="49"/>
        <v>8</v>
      </c>
      <c r="V188" s="386">
        <f t="shared" si="49"/>
        <v>1</v>
      </c>
      <c r="W188" s="386">
        <f t="shared" si="50"/>
        <v>9</v>
      </c>
      <c r="X188" s="392">
        <f t="shared" si="53"/>
        <v>0.3105</v>
      </c>
      <c r="Y188" s="392">
        <f t="shared" si="51"/>
        <v>0.17100000000000001</v>
      </c>
      <c r="Z188" s="388"/>
      <c r="AA188" s="389"/>
      <c r="AB188" s="388"/>
      <c r="AC188" s="389"/>
      <c r="AD188" s="390">
        <v>69</v>
      </c>
      <c r="AE188" s="391">
        <v>2</v>
      </c>
      <c r="AF188" s="392">
        <v>19</v>
      </c>
      <c r="AG188" s="381"/>
    </row>
    <row r="189" spans="1:33" s="107" customFormat="1" ht="17.25" customHeight="1">
      <c r="A189" s="132">
        <f t="shared" si="52"/>
        <v>17</v>
      </c>
      <c r="B189" s="410">
        <v>51.000002058</v>
      </c>
      <c r="C189" s="45" t="s">
        <v>256</v>
      </c>
      <c r="D189" s="411" t="s">
        <v>21</v>
      </c>
      <c r="E189" s="412" t="s">
        <v>24</v>
      </c>
      <c r="F189" s="412" t="s">
        <v>24</v>
      </c>
      <c r="G189" s="412" t="s">
        <v>24</v>
      </c>
      <c r="H189" s="382"/>
      <c r="I189" s="382"/>
      <c r="J189" s="382"/>
      <c r="K189" s="382"/>
      <c r="L189" s="413"/>
      <c r="M189" s="471">
        <v>1</v>
      </c>
      <c r="N189" s="413"/>
      <c r="O189" s="466">
        <v>1</v>
      </c>
      <c r="P189" s="386"/>
      <c r="Q189" s="466"/>
      <c r="R189" s="386"/>
      <c r="S189" s="466"/>
      <c r="T189" s="386">
        <f t="shared" si="49"/>
        <v>0</v>
      </c>
      <c r="U189" s="386">
        <f t="shared" si="49"/>
        <v>1</v>
      </c>
      <c r="V189" s="386">
        <f t="shared" si="49"/>
        <v>0</v>
      </c>
      <c r="W189" s="386">
        <f t="shared" si="50"/>
        <v>1</v>
      </c>
      <c r="X189" s="392">
        <f t="shared" si="53"/>
        <v>3.5999999999999997E-2</v>
      </c>
      <c r="Y189" s="392">
        <f t="shared" si="51"/>
        <v>2.4E-2</v>
      </c>
      <c r="Z189" s="388"/>
      <c r="AA189" s="389"/>
      <c r="AB189" s="388"/>
      <c r="AC189" s="389"/>
      <c r="AD189" s="390">
        <v>72</v>
      </c>
      <c r="AE189" s="391">
        <v>2</v>
      </c>
      <c r="AF189" s="392">
        <v>24</v>
      </c>
      <c r="AG189" s="381"/>
    </row>
    <row r="190" spans="1:33" s="107" customFormat="1" ht="17.25" customHeight="1">
      <c r="A190" s="132">
        <f t="shared" si="52"/>
        <v>18</v>
      </c>
      <c r="B190" s="410">
        <v>51.000002162999998</v>
      </c>
      <c r="C190" s="45" t="s">
        <v>257</v>
      </c>
      <c r="D190" s="411" t="s">
        <v>21</v>
      </c>
      <c r="E190" s="412" t="s">
        <v>24</v>
      </c>
      <c r="F190" s="412" t="s">
        <v>24</v>
      </c>
      <c r="G190" s="412" t="s">
        <v>24</v>
      </c>
      <c r="H190" s="382"/>
      <c r="I190" s="382"/>
      <c r="J190" s="382"/>
      <c r="K190" s="382"/>
      <c r="L190" s="413">
        <v>1</v>
      </c>
      <c r="M190" s="471"/>
      <c r="N190" s="413"/>
      <c r="O190" s="466">
        <v>1</v>
      </c>
      <c r="P190" s="386"/>
      <c r="Q190" s="466"/>
      <c r="R190" s="386"/>
      <c r="S190" s="466"/>
      <c r="T190" s="386">
        <f t="shared" si="49"/>
        <v>1</v>
      </c>
      <c r="U190" s="386">
        <f t="shared" si="49"/>
        <v>0</v>
      </c>
      <c r="V190" s="386">
        <f t="shared" si="49"/>
        <v>0</v>
      </c>
      <c r="W190" s="386">
        <f t="shared" si="50"/>
        <v>1</v>
      </c>
      <c r="X190" s="392">
        <f t="shared" si="53"/>
        <v>9.5000000000000001E-2</v>
      </c>
      <c r="Y190" s="392">
        <f t="shared" si="51"/>
        <v>7.0000000000000007E-2</v>
      </c>
      <c r="Z190" s="388"/>
      <c r="AA190" s="389"/>
      <c r="AB190" s="388"/>
      <c r="AC190" s="389"/>
      <c r="AD190" s="390">
        <v>95</v>
      </c>
      <c r="AE190" s="391">
        <v>1</v>
      </c>
      <c r="AF190" s="392">
        <v>70</v>
      </c>
      <c r="AG190" s="381"/>
    </row>
    <row r="191" spans="1:33" s="107" customFormat="1" ht="17.25" customHeight="1">
      <c r="A191" s="132">
        <f t="shared" si="52"/>
        <v>19</v>
      </c>
      <c r="B191" s="410">
        <v>51.000002209999998</v>
      </c>
      <c r="C191" s="45" t="s">
        <v>258</v>
      </c>
      <c r="D191" s="411" t="s">
        <v>21</v>
      </c>
      <c r="E191" s="412" t="s">
        <v>24</v>
      </c>
      <c r="F191" s="412" t="s">
        <v>24</v>
      </c>
      <c r="G191" s="412" t="s">
        <v>24</v>
      </c>
      <c r="H191" s="382"/>
      <c r="I191" s="382"/>
      <c r="J191" s="382"/>
      <c r="K191" s="382"/>
      <c r="L191" s="413"/>
      <c r="M191" s="471">
        <v>28075</v>
      </c>
      <c r="N191" s="413"/>
      <c r="O191" s="466">
        <v>28075</v>
      </c>
      <c r="P191" s="386"/>
      <c r="Q191" s="466"/>
      <c r="R191" s="386"/>
      <c r="S191" s="466"/>
      <c r="T191" s="386">
        <f t="shared" ref="T191:V206" si="54">H191+L191+P191</f>
        <v>0</v>
      </c>
      <c r="U191" s="386">
        <f t="shared" si="54"/>
        <v>28075</v>
      </c>
      <c r="V191" s="386">
        <f t="shared" si="54"/>
        <v>0</v>
      </c>
      <c r="W191" s="386">
        <f t="shared" si="50"/>
        <v>28075</v>
      </c>
      <c r="X191" s="392">
        <v>0.28636500000000004</v>
      </c>
      <c r="Y191" s="392">
        <f t="shared" si="51"/>
        <v>0.28636500000000004</v>
      </c>
      <c r="Z191" s="388"/>
      <c r="AA191" s="389"/>
      <c r="AB191" s="388"/>
      <c r="AC191" s="389"/>
      <c r="AD191" s="390"/>
      <c r="AE191" s="391"/>
      <c r="AF191" s="392">
        <v>1.0200000000000001E-2</v>
      </c>
      <c r="AG191" s="381"/>
    </row>
    <row r="192" spans="1:33" s="107" customFormat="1" ht="17.25" customHeight="1">
      <c r="A192" s="132">
        <f t="shared" si="52"/>
        <v>20</v>
      </c>
      <c r="B192" s="410">
        <v>51.000002221999999</v>
      </c>
      <c r="C192" s="45" t="s">
        <v>259</v>
      </c>
      <c r="D192" s="411" t="s">
        <v>21</v>
      </c>
      <c r="E192" s="412" t="s">
        <v>24</v>
      </c>
      <c r="F192" s="412" t="s">
        <v>24</v>
      </c>
      <c r="G192" s="412" t="s">
        <v>24</v>
      </c>
      <c r="H192" s="382"/>
      <c r="I192" s="382"/>
      <c r="J192" s="382"/>
      <c r="K192" s="382"/>
      <c r="L192" s="413">
        <v>1</v>
      </c>
      <c r="M192" s="471"/>
      <c r="N192" s="413"/>
      <c r="O192" s="466">
        <v>1</v>
      </c>
      <c r="P192" s="386"/>
      <c r="Q192" s="466"/>
      <c r="R192" s="386"/>
      <c r="S192" s="466"/>
      <c r="T192" s="386">
        <f t="shared" si="54"/>
        <v>1</v>
      </c>
      <c r="U192" s="386">
        <f t="shared" si="54"/>
        <v>0</v>
      </c>
      <c r="V192" s="386">
        <f t="shared" si="54"/>
        <v>0</v>
      </c>
      <c r="W192" s="386">
        <f t="shared" si="50"/>
        <v>1</v>
      </c>
      <c r="X192" s="392">
        <f t="shared" ref="X192:X221" si="55">W192/AE192*AD192/1000</f>
        <v>3.4500000000000003E-2</v>
      </c>
      <c r="Y192" s="392">
        <f t="shared" si="51"/>
        <v>1.9E-2</v>
      </c>
      <c r="Z192" s="388"/>
      <c r="AA192" s="389"/>
      <c r="AB192" s="388"/>
      <c r="AC192" s="389"/>
      <c r="AD192" s="390">
        <v>69</v>
      </c>
      <c r="AE192" s="391">
        <v>2</v>
      </c>
      <c r="AF192" s="392">
        <v>19</v>
      </c>
      <c r="AG192" s="381"/>
    </row>
    <row r="193" spans="1:33" s="107" customFormat="1" ht="28.5" customHeight="1">
      <c r="A193" s="132">
        <f t="shared" si="52"/>
        <v>21</v>
      </c>
      <c r="B193" s="410">
        <v>51.000002225000003</v>
      </c>
      <c r="C193" s="45" t="s">
        <v>260</v>
      </c>
      <c r="D193" s="411" t="s">
        <v>21</v>
      </c>
      <c r="E193" s="412" t="s">
        <v>24</v>
      </c>
      <c r="F193" s="412" t="s">
        <v>24</v>
      </c>
      <c r="G193" s="412" t="s">
        <v>24</v>
      </c>
      <c r="H193" s="382"/>
      <c r="I193" s="382"/>
      <c r="J193" s="382"/>
      <c r="K193" s="382"/>
      <c r="L193" s="413"/>
      <c r="M193" s="471">
        <v>1</v>
      </c>
      <c r="N193" s="413"/>
      <c r="O193" s="466">
        <v>1</v>
      </c>
      <c r="P193" s="386"/>
      <c r="Q193" s="466"/>
      <c r="R193" s="386"/>
      <c r="S193" s="466"/>
      <c r="T193" s="386">
        <f t="shared" si="54"/>
        <v>0</v>
      </c>
      <c r="U193" s="386">
        <f t="shared" si="54"/>
        <v>1</v>
      </c>
      <c r="V193" s="386">
        <f t="shared" si="54"/>
        <v>0</v>
      </c>
      <c r="W193" s="386">
        <f t="shared" si="50"/>
        <v>1</v>
      </c>
      <c r="X193" s="392">
        <f t="shared" si="55"/>
        <v>2.9000000000000001E-2</v>
      </c>
      <c r="Y193" s="392">
        <f t="shared" si="51"/>
        <v>1.0999999999999999E-2</v>
      </c>
      <c r="Z193" s="388"/>
      <c r="AA193" s="389"/>
      <c r="AB193" s="388"/>
      <c r="AC193" s="389"/>
      <c r="AD193" s="390">
        <v>58</v>
      </c>
      <c r="AE193" s="391">
        <v>2</v>
      </c>
      <c r="AF193" s="392">
        <v>11</v>
      </c>
      <c r="AG193" s="381"/>
    </row>
    <row r="194" spans="1:33" s="107" customFormat="1" ht="18.75" customHeight="1">
      <c r="A194" s="132">
        <f t="shared" si="52"/>
        <v>22</v>
      </c>
      <c r="B194" s="410">
        <v>51.000002361999996</v>
      </c>
      <c r="C194" s="45" t="s">
        <v>261</v>
      </c>
      <c r="D194" s="411" t="s">
        <v>21</v>
      </c>
      <c r="E194" s="412" t="s">
        <v>24</v>
      </c>
      <c r="F194" s="412" t="s">
        <v>24</v>
      </c>
      <c r="G194" s="412" t="s">
        <v>24</v>
      </c>
      <c r="H194" s="382"/>
      <c r="I194" s="382"/>
      <c r="J194" s="382"/>
      <c r="K194" s="382"/>
      <c r="L194" s="413"/>
      <c r="M194" s="471"/>
      <c r="N194" s="413">
        <v>1</v>
      </c>
      <c r="O194" s="466">
        <v>1</v>
      </c>
      <c r="P194" s="386"/>
      <c r="Q194" s="466"/>
      <c r="R194" s="386"/>
      <c r="S194" s="466"/>
      <c r="T194" s="386">
        <f t="shared" si="54"/>
        <v>0</v>
      </c>
      <c r="U194" s="386">
        <f t="shared" si="54"/>
        <v>0</v>
      </c>
      <c r="V194" s="386">
        <f t="shared" si="54"/>
        <v>1</v>
      </c>
      <c r="W194" s="386">
        <f t="shared" si="50"/>
        <v>1</v>
      </c>
      <c r="X194" s="392">
        <f t="shared" si="55"/>
        <v>0.01</v>
      </c>
      <c r="Y194" s="392">
        <f t="shared" si="51"/>
        <v>0.01</v>
      </c>
      <c r="Z194" s="388"/>
      <c r="AA194" s="389"/>
      <c r="AB194" s="388"/>
      <c r="AC194" s="389"/>
      <c r="AD194" s="390">
        <v>10</v>
      </c>
      <c r="AE194" s="391">
        <v>1</v>
      </c>
      <c r="AF194" s="392">
        <v>10</v>
      </c>
      <c r="AG194" s="381"/>
    </row>
    <row r="195" spans="1:33" s="107" customFormat="1" ht="18.75" customHeight="1">
      <c r="A195" s="132">
        <f t="shared" si="52"/>
        <v>23</v>
      </c>
      <c r="B195" s="410">
        <v>51.000002387999999</v>
      </c>
      <c r="C195" s="45" t="s">
        <v>262</v>
      </c>
      <c r="D195" s="411" t="s">
        <v>21</v>
      </c>
      <c r="E195" s="412" t="s">
        <v>24</v>
      </c>
      <c r="F195" s="412" t="s">
        <v>24</v>
      </c>
      <c r="G195" s="412" t="s">
        <v>24</v>
      </c>
      <c r="H195" s="382"/>
      <c r="I195" s="382"/>
      <c r="J195" s="382"/>
      <c r="K195" s="382"/>
      <c r="L195" s="413"/>
      <c r="M195" s="471">
        <v>32</v>
      </c>
      <c r="N195" s="413"/>
      <c r="O195" s="466">
        <v>32</v>
      </c>
      <c r="P195" s="386"/>
      <c r="Q195" s="466"/>
      <c r="R195" s="386"/>
      <c r="S195" s="466"/>
      <c r="T195" s="386">
        <f t="shared" si="54"/>
        <v>0</v>
      </c>
      <c r="U195" s="386">
        <f t="shared" si="54"/>
        <v>32</v>
      </c>
      <c r="V195" s="386">
        <f t="shared" si="54"/>
        <v>0</v>
      </c>
      <c r="W195" s="386">
        <f t="shared" si="50"/>
        <v>32</v>
      </c>
      <c r="X195" s="392">
        <f t="shared" si="55"/>
        <v>0.68266666666666664</v>
      </c>
      <c r="Y195" s="392">
        <f t="shared" si="51"/>
        <v>0.41599999999999998</v>
      </c>
      <c r="Z195" s="388"/>
      <c r="AA195" s="389"/>
      <c r="AB195" s="388"/>
      <c r="AC195" s="389"/>
      <c r="AD195" s="390">
        <v>64</v>
      </c>
      <c r="AE195" s="391">
        <v>3</v>
      </c>
      <c r="AF195" s="392">
        <v>13</v>
      </c>
      <c r="AG195" s="381"/>
    </row>
    <row r="196" spans="1:33" s="107" customFormat="1" ht="26.25" customHeight="1">
      <c r="A196" s="132">
        <f t="shared" si="52"/>
        <v>24</v>
      </c>
      <c r="B196" s="410">
        <v>51.000002389000002</v>
      </c>
      <c r="C196" s="45" t="s">
        <v>263</v>
      </c>
      <c r="D196" s="411" t="s">
        <v>21</v>
      </c>
      <c r="E196" s="412" t="s">
        <v>39</v>
      </c>
      <c r="F196" s="412" t="s">
        <v>103</v>
      </c>
      <c r="G196" s="412" t="s">
        <v>156</v>
      </c>
      <c r="H196" s="382"/>
      <c r="I196" s="382"/>
      <c r="J196" s="382"/>
      <c r="K196" s="382"/>
      <c r="L196" s="413">
        <v>8</v>
      </c>
      <c r="M196" s="471"/>
      <c r="N196" s="413"/>
      <c r="O196" s="466">
        <v>8</v>
      </c>
      <c r="P196" s="386"/>
      <c r="Q196" s="466"/>
      <c r="R196" s="386"/>
      <c r="S196" s="466"/>
      <c r="T196" s="386">
        <f t="shared" si="54"/>
        <v>8</v>
      </c>
      <c r="U196" s="386">
        <f t="shared" si="54"/>
        <v>0</v>
      </c>
      <c r="V196" s="386">
        <f t="shared" si="54"/>
        <v>0</v>
      </c>
      <c r="W196" s="386">
        <f t="shared" si="50"/>
        <v>8</v>
      </c>
      <c r="X196" s="392">
        <f t="shared" si="55"/>
        <v>0.3</v>
      </c>
      <c r="Y196" s="392">
        <f t="shared" si="51"/>
        <v>0.2</v>
      </c>
      <c r="Z196" s="388"/>
      <c r="AA196" s="389"/>
      <c r="AB196" s="388"/>
      <c r="AC196" s="389"/>
      <c r="AD196" s="390">
        <v>75</v>
      </c>
      <c r="AE196" s="391">
        <v>2</v>
      </c>
      <c r="AF196" s="392">
        <v>25</v>
      </c>
      <c r="AG196" s="381"/>
    </row>
    <row r="197" spans="1:33" s="107" customFormat="1" ht="26.25" customHeight="1">
      <c r="A197" s="132">
        <f t="shared" si="52"/>
        <v>25</v>
      </c>
      <c r="B197" s="410">
        <v>51.000002391999999</v>
      </c>
      <c r="C197" s="45" t="s">
        <v>264</v>
      </c>
      <c r="D197" s="411" t="s">
        <v>21</v>
      </c>
      <c r="E197" s="412" t="s">
        <v>24</v>
      </c>
      <c r="F197" s="412" t="s">
        <v>24</v>
      </c>
      <c r="G197" s="412" t="s">
        <v>24</v>
      </c>
      <c r="H197" s="382"/>
      <c r="I197" s="382"/>
      <c r="J197" s="382"/>
      <c r="K197" s="382"/>
      <c r="L197" s="413">
        <v>1</v>
      </c>
      <c r="M197" s="471">
        <v>1</v>
      </c>
      <c r="N197" s="413"/>
      <c r="O197" s="466">
        <f>SUM(L197:N197)</f>
        <v>2</v>
      </c>
      <c r="P197" s="386"/>
      <c r="Q197" s="466"/>
      <c r="R197" s="386"/>
      <c r="S197" s="466"/>
      <c r="T197" s="386">
        <f t="shared" si="54"/>
        <v>1</v>
      </c>
      <c r="U197" s="386">
        <f t="shared" si="54"/>
        <v>1</v>
      </c>
      <c r="V197" s="386">
        <f t="shared" si="54"/>
        <v>0</v>
      </c>
      <c r="W197" s="386">
        <f>T197+U197+V197</f>
        <v>2</v>
      </c>
      <c r="X197" s="392">
        <f t="shared" si="55"/>
        <v>1.6E-2</v>
      </c>
      <c r="Y197" s="392">
        <f>W197*AF197/1000</f>
        <v>7.92E-3</v>
      </c>
      <c r="Z197" s="388"/>
      <c r="AA197" s="389"/>
      <c r="AB197" s="388"/>
      <c r="AC197" s="389"/>
      <c r="AD197" s="390">
        <v>40</v>
      </c>
      <c r="AE197" s="391">
        <v>5</v>
      </c>
      <c r="AF197" s="392">
        <v>3.96</v>
      </c>
      <c r="AG197" s="381"/>
    </row>
    <row r="198" spans="1:33" s="107" customFormat="1" ht="18.75" customHeight="1">
      <c r="A198" s="132">
        <f t="shared" si="52"/>
        <v>26</v>
      </c>
      <c r="B198" s="410">
        <v>51.000002469999998</v>
      </c>
      <c r="C198" s="45" t="s">
        <v>265</v>
      </c>
      <c r="D198" s="411" t="s">
        <v>21</v>
      </c>
      <c r="E198" s="412" t="s">
        <v>24</v>
      </c>
      <c r="F198" s="412" t="s">
        <v>24</v>
      </c>
      <c r="G198" s="412" t="s">
        <v>24</v>
      </c>
      <c r="H198" s="382"/>
      <c r="I198" s="382"/>
      <c r="J198" s="382"/>
      <c r="K198" s="382"/>
      <c r="L198" s="413"/>
      <c r="M198" s="471"/>
      <c r="N198" s="413">
        <v>755</v>
      </c>
      <c r="O198" s="466">
        <v>755</v>
      </c>
      <c r="P198" s="386"/>
      <c r="Q198" s="466"/>
      <c r="R198" s="386"/>
      <c r="S198" s="466"/>
      <c r="T198" s="386">
        <f t="shared" si="54"/>
        <v>0</v>
      </c>
      <c r="U198" s="386">
        <f t="shared" si="54"/>
        <v>0</v>
      </c>
      <c r="V198" s="386">
        <f t="shared" si="54"/>
        <v>755</v>
      </c>
      <c r="W198" s="386">
        <f>T198+U198+V198</f>
        <v>755</v>
      </c>
      <c r="X198" s="392">
        <f t="shared" si="55"/>
        <v>1.9504166666666665</v>
      </c>
      <c r="Y198" s="392">
        <f>W198*AF198/1000</f>
        <v>1.6610000000000003</v>
      </c>
      <c r="Z198" s="388"/>
      <c r="AA198" s="389"/>
      <c r="AB198" s="388"/>
      <c r="AC198" s="389"/>
      <c r="AD198" s="390">
        <v>31</v>
      </c>
      <c r="AE198" s="391">
        <v>12</v>
      </c>
      <c r="AF198" s="392">
        <v>2.2000000000000002</v>
      </c>
      <c r="AG198" s="381"/>
    </row>
    <row r="199" spans="1:33" s="107" customFormat="1" ht="18.75" customHeight="1">
      <c r="A199" s="132">
        <f t="shared" si="52"/>
        <v>27</v>
      </c>
      <c r="B199" s="410">
        <v>51.000002776999999</v>
      </c>
      <c r="C199" s="45" t="s">
        <v>266</v>
      </c>
      <c r="D199" s="411" t="s">
        <v>21</v>
      </c>
      <c r="E199" s="412" t="s">
        <v>24</v>
      </c>
      <c r="F199" s="412" t="s">
        <v>24</v>
      </c>
      <c r="G199" s="412" t="s">
        <v>24</v>
      </c>
      <c r="H199" s="382"/>
      <c r="I199" s="382"/>
      <c r="J199" s="382"/>
      <c r="K199" s="382"/>
      <c r="L199" s="413"/>
      <c r="M199" s="471">
        <v>4</v>
      </c>
      <c r="N199" s="413"/>
      <c r="O199" s="466">
        <v>4</v>
      </c>
      <c r="P199" s="386"/>
      <c r="Q199" s="466"/>
      <c r="R199" s="386"/>
      <c r="S199" s="466"/>
      <c r="T199" s="386">
        <f t="shared" si="54"/>
        <v>0</v>
      </c>
      <c r="U199" s="386">
        <f t="shared" si="54"/>
        <v>4</v>
      </c>
      <c r="V199" s="386">
        <f t="shared" si="54"/>
        <v>0</v>
      </c>
      <c r="W199" s="386">
        <f>T199+U199+V199</f>
        <v>4</v>
      </c>
      <c r="X199" s="392">
        <f t="shared" si="55"/>
        <v>0.128</v>
      </c>
      <c r="Y199" s="392">
        <f>W199*AF199/1000</f>
        <v>5.6399999999999999E-2</v>
      </c>
      <c r="Z199" s="388"/>
      <c r="AA199" s="389"/>
      <c r="AB199" s="388"/>
      <c r="AC199" s="389"/>
      <c r="AD199" s="390">
        <v>64</v>
      </c>
      <c r="AE199" s="391">
        <v>2</v>
      </c>
      <c r="AF199" s="392">
        <v>14.1</v>
      </c>
      <c r="AG199" s="381"/>
    </row>
    <row r="200" spans="1:33" s="107" customFormat="1" ht="18.75" customHeight="1">
      <c r="A200" s="132">
        <f t="shared" si="52"/>
        <v>28</v>
      </c>
      <c r="B200" s="410">
        <v>51.000003016000001</v>
      </c>
      <c r="C200" s="45" t="s">
        <v>267</v>
      </c>
      <c r="D200" s="411" t="s">
        <v>21</v>
      </c>
      <c r="E200" s="412" t="s">
        <v>24</v>
      </c>
      <c r="F200" s="412" t="s">
        <v>24</v>
      </c>
      <c r="G200" s="412" t="s">
        <v>24</v>
      </c>
      <c r="H200" s="382"/>
      <c r="I200" s="382"/>
      <c r="J200" s="382"/>
      <c r="K200" s="382"/>
      <c r="L200" s="413">
        <v>1</v>
      </c>
      <c r="M200" s="471"/>
      <c r="N200" s="413"/>
      <c r="O200" s="466">
        <v>1</v>
      </c>
      <c r="P200" s="386"/>
      <c r="Q200" s="466"/>
      <c r="R200" s="386"/>
      <c r="S200" s="466"/>
      <c r="T200" s="386">
        <f t="shared" si="54"/>
        <v>1</v>
      </c>
      <c r="U200" s="386">
        <f t="shared" si="54"/>
        <v>0</v>
      </c>
      <c r="V200" s="386">
        <f t="shared" si="54"/>
        <v>0</v>
      </c>
      <c r="W200" s="386">
        <f>T200+U200+V200</f>
        <v>1</v>
      </c>
      <c r="X200" s="392">
        <f t="shared" si="55"/>
        <v>2.1499999999999998E-2</v>
      </c>
      <c r="Y200" s="392">
        <f>W200*AF200/1000</f>
        <v>6.7499999999999999E-3</v>
      </c>
      <c r="Z200" s="388"/>
      <c r="AA200" s="389"/>
      <c r="AB200" s="388"/>
      <c r="AC200" s="389"/>
      <c r="AD200" s="390">
        <v>43</v>
      </c>
      <c r="AE200" s="391">
        <v>2</v>
      </c>
      <c r="AF200" s="392">
        <v>6.75</v>
      </c>
      <c r="AG200" s="381"/>
    </row>
    <row r="201" spans="1:33" s="107" customFormat="1" ht="18.75" customHeight="1">
      <c r="A201" s="132">
        <f t="shared" si="52"/>
        <v>29</v>
      </c>
      <c r="B201" s="410">
        <v>51.000003038000003</v>
      </c>
      <c r="C201" s="45" t="s">
        <v>268</v>
      </c>
      <c r="D201" s="411" t="s">
        <v>21</v>
      </c>
      <c r="E201" s="412" t="s">
        <v>24</v>
      </c>
      <c r="F201" s="412" t="s">
        <v>24</v>
      </c>
      <c r="G201" s="412" t="s">
        <v>24</v>
      </c>
      <c r="H201" s="382"/>
      <c r="I201" s="382"/>
      <c r="J201" s="382"/>
      <c r="K201" s="382"/>
      <c r="L201" s="413">
        <v>1</v>
      </c>
      <c r="M201" s="471">
        <v>5</v>
      </c>
      <c r="N201" s="413"/>
      <c r="O201" s="466">
        <f>SUM(L201:N201)</f>
        <v>6</v>
      </c>
      <c r="P201" s="386"/>
      <c r="Q201" s="466"/>
      <c r="R201" s="386"/>
      <c r="S201" s="466"/>
      <c r="T201" s="386">
        <f t="shared" si="54"/>
        <v>1</v>
      </c>
      <c r="U201" s="386">
        <f t="shared" si="54"/>
        <v>5</v>
      </c>
      <c r="V201" s="386">
        <f t="shared" si="54"/>
        <v>0</v>
      </c>
      <c r="W201" s="386">
        <f t="shared" ref="W201:W221" si="56">T201+U201+V201</f>
        <v>6</v>
      </c>
      <c r="X201" s="392">
        <f t="shared" si="55"/>
        <v>0.41399999999999998</v>
      </c>
      <c r="Y201" s="392">
        <f t="shared" ref="Y201:Y221" si="57">W201*AF201/1000</f>
        <v>0.216</v>
      </c>
      <c r="Z201" s="388"/>
      <c r="AA201" s="389"/>
      <c r="AB201" s="388"/>
      <c r="AC201" s="389"/>
      <c r="AD201" s="390">
        <v>69</v>
      </c>
      <c r="AE201" s="391">
        <v>1</v>
      </c>
      <c r="AF201" s="392">
        <v>36</v>
      </c>
      <c r="AG201" s="381"/>
    </row>
    <row r="202" spans="1:33" s="107" customFormat="1" ht="18.75" customHeight="1">
      <c r="A202" s="132">
        <f t="shared" si="52"/>
        <v>30</v>
      </c>
      <c r="B202" s="410">
        <v>51.000003042000003</v>
      </c>
      <c r="C202" s="45" t="s">
        <v>269</v>
      </c>
      <c r="D202" s="411" t="s">
        <v>21</v>
      </c>
      <c r="E202" s="412" t="s">
        <v>24</v>
      </c>
      <c r="F202" s="412" t="s">
        <v>24</v>
      </c>
      <c r="G202" s="412" t="s">
        <v>24</v>
      </c>
      <c r="H202" s="382"/>
      <c r="I202" s="382"/>
      <c r="J202" s="382"/>
      <c r="K202" s="382"/>
      <c r="L202" s="413"/>
      <c r="M202" s="471">
        <v>3</v>
      </c>
      <c r="N202" s="413">
        <v>9</v>
      </c>
      <c r="O202" s="466">
        <f>SUM(M202:N202)</f>
        <v>12</v>
      </c>
      <c r="P202" s="386"/>
      <c r="Q202" s="466"/>
      <c r="R202" s="386"/>
      <c r="S202" s="466"/>
      <c r="T202" s="386">
        <f t="shared" si="54"/>
        <v>0</v>
      </c>
      <c r="U202" s="386">
        <f t="shared" si="54"/>
        <v>3</v>
      </c>
      <c r="V202" s="386">
        <f t="shared" si="54"/>
        <v>9</v>
      </c>
      <c r="W202" s="386">
        <f t="shared" si="56"/>
        <v>12</v>
      </c>
      <c r="X202" s="392">
        <f t="shared" si="55"/>
        <v>0.216</v>
      </c>
      <c r="Y202" s="392">
        <f t="shared" si="57"/>
        <v>0.13500000000000001</v>
      </c>
      <c r="Z202" s="388"/>
      <c r="AA202" s="389"/>
      <c r="AB202" s="388"/>
      <c r="AC202" s="389"/>
      <c r="AD202" s="390">
        <v>54</v>
      </c>
      <c r="AE202" s="391">
        <v>3</v>
      </c>
      <c r="AF202" s="392">
        <v>11.25</v>
      </c>
      <c r="AG202" s="381"/>
    </row>
    <row r="203" spans="1:33" s="107" customFormat="1" ht="25.5" customHeight="1">
      <c r="A203" s="132">
        <f t="shared" si="52"/>
        <v>31</v>
      </c>
      <c r="B203" s="410">
        <v>51.000003043</v>
      </c>
      <c r="C203" s="45" t="s">
        <v>270</v>
      </c>
      <c r="D203" s="411" t="s">
        <v>21</v>
      </c>
      <c r="E203" s="412" t="s">
        <v>24</v>
      </c>
      <c r="F203" s="412" t="s">
        <v>24</v>
      </c>
      <c r="G203" s="412" t="s">
        <v>24</v>
      </c>
      <c r="H203" s="382"/>
      <c r="I203" s="382"/>
      <c r="J203" s="382"/>
      <c r="K203" s="382"/>
      <c r="L203" s="413">
        <v>100</v>
      </c>
      <c r="M203" s="471">
        <v>1</v>
      </c>
      <c r="N203" s="413">
        <v>9</v>
      </c>
      <c r="O203" s="466">
        <f>SUM(L203:N203)</f>
        <v>110</v>
      </c>
      <c r="P203" s="386"/>
      <c r="Q203" s="466"/>
      <c r="R203" s="386"/>
      <c r="S203" s="466"/>
      <c r="T203" s="386">
        <f t="shared" si="54"/>
        <v>100</v>
      </c>
      <c r="U203" s="386">
        <f t="shared" si="54"/>
        <v>1</v>
      </c>
      <c r="V203" s="386">
        <f t="shared" si="54"/>
        <v>9</v>
      </c>
      <c r="W203" s="386">
        <f t="shared" si="56"/>
        <v>110</v>
      </c>
      <c r="X203" s="392">
        <f t="shared" si="55"/>
        <v>3.85</v>
      </c>
      <c r="Y203" s="392">
        <f t="shared" si="57"/>
        <v>2.97</v>
      </c>
      <c r="Z203" s="388"/>
      <c r="AA203" s="389"/>
      <c r="AB203" s="388"/>
      <c r="AC203" s="389"/>
      <c r="AD203" s="390">
        <v>70</v>
      </c>
      <c r="AE203" s="391">
        <v>2</v>
      </c>
      <c r="AF203" s="392">
        <v>27</v>
      </c>
      <c r="AG203" s="381"/>
    </row>
    <row r="204" spans="1:33" s="107" customFormat="1" ht="18.75" customHeight="1">
      <c r="A204" s="132">
        <f t="shared" si="52"/>
        <v>32</v>
      </c>
      <c r="B204" s="410">
        <v>51.000003044000003</v>
      </c>
      <c r="C204" s="45" t="s">
        <v>271</v>
      </c>
      <c r="D204" s="411" t="s">
        <v>21</v>
      </c>
      <c r="E204" s="412" t="s">
        <v>24</v>
      </c>
      <c r="F204" s="412" t="s">
        <v>24</v>
      </c>
      <c r="G204" s="412" t="s">
        <v>24</v>
      </c>
      <c r="H204" s="382"/>
      <c r="I204" s="382"/>
      <c r="J204" s="382"/>
      <c r="K204" s="382"/>
      <c r="L204" s="413"/>
      <c r="M204" s="471">
        <v>5</v>
      </c>
      <c r="N204" s="413"/>
      <c r="O204" s="466">
        <v>5</v>
      </c>
      <c r="P204" s="386"/>
      <c r="Q204" s="466"/>
      <c r="R204" s="386"/>
      <c r="S204" s="466"/>
      <c r="T204" s="386">
        <f t="shared" si="54"/>
        <v>0</v>
      </c>
      <c r="U204" s="386">
        <f t="shared" si="54"/>
        <v>5</v>
      </c>
      <c r="V204" s="386">
        <f t="shared" si="54"/>
        <v>0</v>
      </c>
      <c r="W204" s="386">
        <f t="shared" si="56"/>
        <v>5</v>
      </c>
      <c r="X204" s="392">
        <f t="shared" si="55"/>
        <v>0.20499999999999999</v>
      </c>
      <c r="Y204" s="392">
        <f t="shared" si="57"/>
        <v>0.16</v>
      </c>
      <c r="Z204" s="388"/>
      <c r="AA204" s="389"/>
      <c r="AB204" s="388"/>
      <c r="AC204" s="389"/>
      <c r="AD204" s="390">
        <v>82</v>
      </c>
      <c r="AE204" s="391">
        <v>2</v>
      </c>
      <c r="AF204" s="392">
        <v>32</v>
      </c>
      <c r="AG204" s="381"/>
    </row>
    <row r="205" spans="1:33" s="107" customFormat="1" ht="25.5" customHeight="1">
      <c r="A205" s="132">
        <f t="shared" si="52"/>
        <v>33</v>
      </c>
      <c r="B205" s="410">
        <v>51.000003045</v>
      </c>
      <c r="C205" s="45" t="s">
        <v>272</v>
      </c>
      <c r="D205" s="411" t="s">
        <v>21</v>
      </c>
      <c r="E205" s="412" t="s">
        <v>24</v>
      </c>
      <c r="F205" s="412" t="s">
        <v>24</v>
      </c>
      <c r="G205" s="412" t="s">
        <v>24</v>
      </c>
      <c r="H205" s="382"/>
      <c r="I205" s="382"/>
      <c r="J205" s="382"/>
      <c r="K205" s="382"/>
      <c r="L205" s="413">
        <v>2</v>
      </c>
      <c r="M205" s="471"/>
      <c r="N205" s="413"/>
      <c r="O205" s="466">
        <v>2</v>
      </c>
      <c r="P205" s="386"/>
      <c r="Q205" s="466"/>
      <c r="R205" s="386"/>
      <c r="S205" s="466"/>
      <c r="T205" s="386">
        <f t="shared" si="54"/>
        <v>2</v>
      </c>
      <c r="U205" s="386">
        <f t="shared" si="54"/>
        <v>0</v>
      </c>
      <c r="V205" s="386">
        <f t="shared" si="54"/>
        <v>0</v>
      </c>
      <c r="W205" s="386">
        <f t="shared" si="56"/>
        <v>2</v>
      </c>
      <c r="X205" s="392">
        <f t="shared" si="55"/>
        <v>3.8E-3</v>
      </c>
      <c r="Y205" s="392">
        <f t="shared" si="57"/>
        <v>2.5200000000000001E-3</v>
      </c>
      <c r="Z205" s="388"/>
      <c r="AA205" s="389"/>
      <c r="AB205" s="388"/>
      <c r="AC205" s="389"/>
      <c r="AD205" s="390">
        <v>57</v>
      </c>
      <c r="AE205" s="391">
        <v>30</v>
      </c>
      <c r="AF205" s="392">
        <v>1.26</v>
      </c>
      <c r="AG205" s="381"/>
    </row>
    <row r="206" spans="1:33" s="107" customFormat="1" ht="18.75" customHeight="1">
      <c r="A206" s="132">
        <f t="shared" si="52"/>
        <v>34</v>
      </c>
      <c r="B206" s="410">
        <v>51.000003046000003</v>
      </c>
      <c r="C206" s="45" t="s">
        <v>273</v>
      </c>
      <c r="D206" s="411" t="s">
        <v>21</v>
      </c>
      <c r="E206" s="412" t="s">
        <v>24</v>
      </c>
      <c r="F206" s="412" t="s">
        <v>24</v>
      </c>
      <c r="G206" s="412" t="s">
        <v>24</v>
      </c>
      <c r="H206" s="382"/>
      <c r="I206" s="382"/>
      <c r="J206" s="382"/>
      <c r="K206" s="382"/>
      <c r="L206" s="413"/>
      <c r="M206" s="471">
        <v>1</v>
      </c>
      <c r="N206" s="413"/>
      <c r="O206" s="466">
        <v>1</v>
      </c>
      <c r="P206" s="386"/>
      <c r="Q206" s="466"/>
      <c r="R206" s="386"/>
      <c r="S206" s="466"/>
      <c r="T206" s="386">
        <f t="shared" si="54"/>
        <v>0</v>
      </c>
      <c r="U206" s="386">
        <f t="shared" si="54"/>
        <v>1</v>
      </c>
      <c r="V206" s="386">
        <f t="shared" si="54"/>
        <v>0</v>
      </c>
      <c r="W206" s="386">
        <f t="shared" si="56"/>
        <v>1</v>
      </c>
      <c r="X206" s="392">
        <f t="shared" si="55"/>
        <v>9.6000000000000009E-3</v>
      </c>
      <c r="Y206" s="392">
        <f t="shared" si="57"/>
        <v>4.7199999999999994E-3</v>
      </c>
      <c r="Z206" s="388"/>
      <c r="AA206" s="389"/>
      <c r="AB206" s="388"/>
      <c r="AC206" s="389"/>
      <c r="AD206" s="390">
        <v>48</v>
      </c>
      <c r="AE206" s="391">
        <v>5</v>
      </c>
      <c r="AF206" s="392">
        <v>4.72</v>
      </c>
      <c r="AG206" s="381"/>
    </row>
    <row r="207" spans="1:33" s="107" customFormat="1" ht="18.75" customHeight="1">
      <c r="A207" s="132">
        <f t="shared" si="52"/>
        <v>35</v>
      </c>
      <c r="B207" s="410">
        <v>51.000003047</v>
      </c>
      <c r="C207" s="45" t="s">
        <v>274</v>
      </c>
      <c r="D207" s="411" t="s">
        <v>21</v>
      </c>
      <c r="E207" s="412" t="s">
        <v>24</v>
      </c>
      <c r="F207" s="412" t="s">
        <v>24</v>
      </c>
      <c r="G207" s="412" t="s">
        <v>24</v>
      </c>
      <c r="H207" s="382"/>
      <c r="I207" s="382"/>
      <c r="J207" s="382"/>
      <c r="K207" s="382"/>
      <c r="L207" s="413">
        <v>1</v>
      </c>
      <c r="M207" s="471">
        <v>4</v>
      </c>
      <c r="N207" s="413">
        <v>2</v>
      </c>
      <c r="O207" s="466">
        <f>SUM(L207:N207)</f>
        <v>7</v>
      </c>
      <c r="P207" s="386"/>
      <c r="Q207" s="466"/>
      <c r="R207" s="386"/>
      <c r="S207" s="466"/>
      <c r="T207" s="386">
        <f t="shared" ref="T207:V221" si="58">H207+L207+P207</f>
        <v>1</v>
      </c>
      <c r="U207" s="386">
        <f t="shared" si="58"/>
        <v>4</v>
      </c>
      <c r="V207" s="386">
        <f t="shared" si="58"/>
        <v>2</v>
      </c>
      <c r="W207" s="386">
        <f t="shared" si="56"/>
        <v>7</v>
      </c>
      <c r="X207" s="392">
        <f t="shared" si="55"/>
        <v>6.7199999999999982E-2</v>
      </c>
      <c r="Y207" s="392">
        <f t="shared" si="57"/>
        <v>3.3390000000000003E-2</v>
      </c>
      <c r="Z207" s="388"/>
      <c r="AA207" s="389"/>
      <c r="AB207" s="388"/>
      <c r="AC207" s="389"/>
      <c r="AD207" s="390">
        <v>48</v>
      </c>
      <c r="AE207" s="391">
        <v>5</v>
      </c>
      <c r="AF207" s="392">
        <v>4.7699999999999996</v>
      </c>
      <c r="AG207" s="381"/>
    </row>
    <row r="208" spans="1:33" s="107" customFormat="1" ht="18.75" customHeight="1">
      <c r="A208" s="132">
        <f t="shared" si="52"/>
        <v>36</v>
      </c>
      <c r="B208" s="410">
        <v>51.000003048000004</v>
      </c>
      <c r="C208" s="45" t="s">
        <v>275</v>
      </c>
      <c r="D208" s="411" t="s">
        <v>21</v>
      </c>
      <c r="E208" s="412" t="s">
        <v>24</v>
      </c>
      <c r="F208" s="412" t="s">
        <v>24</v>
      </c>
      <c r="G208" s="412" t="s">
        <v>24</v>
      </c>
      <c r="H208" s="382"/>
      <c r="I208" s="382"/>
      <c r="J208" s="382"/>
      <c r="K208" s="382"/>
      <c r="L208" s="413"/>
      <c r="M208" s="471">
        <v>3</v>
      </c>
      <c r="N208" s="413"/>
      <c r="O208" s="466">
        <f>SUM(L208:N208)</f>
        <v>3</v>
      </c>
      <c r="P208" s="386"/>
      <c r="Q208" s="466"/>
      <c r="R208" s="386"/>
      <c r="S208" s="466"/>
      <c r="T208" s="386">
        <f t="shared" si="58"/>
        <v>0</v>
      </c>
      <c r="U208" s="386">
        <f t="shared" si="58"/>
        <v>3</v>
      </c>
      <c r="V208" s="386">
        <f t="shared" si="58"/>
        <v>0</v>
      </c>
      <c r="W208" s="386">
        <f t="shared" si="56"/>
        <v>3</v>
      </c>
      <c r="X208" s="392">
        <f t="shared" si="55"/>
        <v>0.1065</v>
      </c>
      <c r="Y208" s="392">
        <f t="shared" si="57"/>
        <v>6.3E-2</v>
      </c>
      <c r="Z208" s="388"/>
      <c r="AA208" s="389"/>
      <c r="AB208" s="388"/>
      <c r="AC208" s="389"/>
      <c r="AD208" s="390">
        <v>71</v>
      </c>
      <c r="AE208" s="391">
        <v>2</v>
      </c>
      <c r="AF208" s="392">
        <v>21</v>
      </c>
      <c r="AG208" s="381"/>
    </row>
    <row r="209" spans="1:33" s="107" customFormat="1" ht="27.75" customHeight="1">
      <c r="A209" s="132">
        <f t="shared" si="52"/>
        <v>37</v>
      </c>
      <c r="B209" s="410">
        <v>51.000003049</v>
      </c>
      <c r="C209" s="45" t="s">
        <v>276</v>
      </c>
      <c r="D209" s="411" t="s">
        <v>21</v>
      </c>
      <c r="E209" s="412" t="s">
        <v>24</v>
      </c>
      <c r="F209" s="412" t="s">
        <v>24</v>
      </c>
      <c r="G209" s="412" t="s">
        <v>24</v>
      </c>
      <c r="H209" s="382"/>
      <c r="I209" s="382"/>
      <c r="J209" s="382"/>
      <c r="K209" s="382"/>
      <c r="L209" s="413">
        <v>1</v>
      </c>
      <c r="M209" s="471">
        <v>3</v>
      </c>
      <c r="N209" s="413">
        <v>6</v>
      </c>
      <c r="O209" s="466">
        <f>SUM(L209:N209)</f>
        <v>10</v>
      </c>
      <c r="P209" s="386"/>
      <c r="Q209" s="466"/>
      <c r="R209" s="386"/>
      <c r="S209" s="466"/>
      <c r="T209" s="386">
        <f t="shared" si="58"/>
        <v>1</v>
      </c>
      <c r="U209" s="386">
        <f t="shared" si="58"/>
        <v>3</v>
      </c>
      <c r="V209" s="386">
        <f t="shared" si="58"/>
        <v>6</v>
      </c>
      <c r="W209" s="386">
        <f t="shared" si="56"/>
        <v>10</v>
      </c>
      <c r="X209" s="392">
        <f t="shared" si="55"/>
        <v>0.34499999999999997</v>
      </c>
      <c r="Y209" s="392">
        <f t="shared" si="57"/>
        <v>0.22500000000000001</v>
      </c>
      <c r="Z209" s="388"/>
      <c r="AA209" s="389"/>
      <c r="AB209" s="388"/>
      <c r="AC209" s="389"/>
      <c r="AD209" s="390">
        <v>69</v>
      </c>
      <c r="AE209" s="391">
        <v>2</v>
      </c>
      <c r="AF209" s="392">
        <v>22.5</v>
      </c>
      <c r="AG209" s="381"/>
    </row>
    <row r="210" spans="1:33" s="107" customFormat="1" ht="18.75" customHeight="1">
      <c r="A210" s="132">
        <f t="shared" si="52"/>
        <v>38</v>
      </c>
      <c r="B210" s="410">
        <v>51.000003051999997</v>
      </c>
      <c r="C210" s="45" t="s">
        <v>277</v>
      </c>
      <c r="D210" s="411" t="s">
        <v>21</v>
      </c>
      <c r="E210" s="412" t="s">
        <v>39</v>
      </c>
      <c r="F210" s="412" t="s">
        <v>278</v>
      </c>
      <c r="G210" s="412" t="s">
        <v>156</v>
      </c>
      <c r="H210" s="382"/>
      <c r="I210" s="382"/>
      <c r="J210" s="382"/>
      <c r="K210" s="382"/>
      <c r="L210" s="413">
        <v>5</v>
      </c>
      <c r="M210" s="471"/>
      <c r="N210" s="413"/>
      <c r="O210" s="466">
        <f>SUM(L210:N210)</f>
        <v>5</v>
      </c>
      <c r="P210" s="386"/>
      <c r="Q210" s="466"/>
      <c r="R210" s="386"/>
      <c r="S210" s="466"/>
      <c r="T210" s="386">
        <f t="shared" si="58"/>
        <v>5</v>
      </c>
      <c r="U210" s="386">
        <f t="shared" si="58"/>
        <v>0</v>
      </c>
      <c r="V210" s="386">
        <f t="shared" si="58"/>
        <v>0</v>
      </c>
      <c r="W210" s="386">
        <f t="shared" si="56"/>
        <v>5</v>
      </c>
      <c r="X210" s="392">
        <f t="shared" si="55"/>
        <v>0.1875</v>
      </c>
      <c r="Y210" s="392">
        <f t="shared" si="57"/>
        <v>0.125</v>
      </c>
      <c r="Z210" s="388"/>
      <c r="AA210" s="389"/>
      <c r="AB210" s="388"/>
      <c r="AC210" s="389"/>
      <c r="AD210" s="390">
        <v>75</v>
      </c>
      <c r="AE210" s="391">
        <v>2</v>
      </c>
      <c r="AF210" s="392">
        <v>25</v>
      </c>
      <c r="AG210" s="381"/>
    </row>
    <row r="211" spans="1:33" s="107" customFormat="1" ht="18.75" customHeight="1">
      <c r="A211" s="132">
        <f t="shared" si="52"/>
        <v>39</v>
      </c>
      <c r="B211" s="410">
        <v>51.000003051999997</v>
      </c>
      <c r="C211" s="45" t="s">
        <v>277</v>
      </c>
      <c r="D211" s="411" t="s">
        <v>21</v>
      </c>
      <c r="E211" s="412" t="s">
        <v>24</v>
      </c>
      <c r="F211" s="412" t="s">
        <v>24</v>
      </c>
      <c r="G211" s="412" t="s">
        <v>24</v>
      </c>
      <c r="H211" s="382"/>
      <c r="I211" s="382"/>
      <c r="J211" s="382"/>
      <c r="K211" s="382"/>
      <c r="L211" s="413"/>
      <c r="M211" s="471">
        <v>1</v>
      </c>
      <c r="N211" s="413"/>
      <c r="O211" s="466">
        <f>SUM(L211:N211)</f>
        <v>1</v>
      </c>
      <c r="P211" s="386"/>
      <c r="Q211" s="466"/>
      <c r="R211" s="386"/>
      <c r="S211" s="466"/>
      <c r="T211" s="386">
        <f t="shared" si="58"/>
        <v>0</v>
      </c>
      <c r="U211" s="386">
        <f t="shared" si="58"/>
        <v>1</v>
      </c>
      <c r="V211" s="386">
        <f t="shared" si="58"/>
        <v>0</v>
      </c>
      <c r="W211" s="386">
        <f t="shared" si="56"/>
        <v>1</v>
      </c>
      <c r="X211" s="392">
        <f t="shared" si="55"/>
        <v>3.7499999999999999E-2</v>
      </c>
      <c r="Y211" s="392">
        <f t="shared" si="57"/>
        <v>2.5000000000000001E-2</v>
      </c>
      <c r="Z211" s="388"/>
      <c r="AA211" s="389"/>
      <c r="AB211" s="388"/>
      <c r="AC211" s="389"/>
      <c r="AD211" s="390">
        <v>75</v>
      </c>
      <c r="AE211" s="391">
        <v>2</v>
      </c>
      <c r="AF211" s="392">
        <v>25</v>
      </c>
      <c r="AG211" s="381"/>
    </row>
    <row r="212" spans="1:33" s="107" customFormat="1" ht="18.75" customHeight="1">
      <c r="A212" s="132">
        <f t="shared" si="52"/>
        <v>40</v>
      </c>
      <c r="B212" s="410">
        <v>51.000003053</v>
      </c>
      <c r="C212" s="45" t="s">
        <v>279</v>
      </c>
      <c r="D212" s="411" t="s">
        <v>21</v>
      </c>
      <c r="E212" s="412" t="s">
        <v>24</v>
      </c>
      <c r="F212" s="412" t="s">
        <v>24</v>
      </c>
      <c r="G212" s="412" t="s">
        <v>24</v>
      </c>
      <c r="H212" s="382"/>
      <c r="I212" s="382"/>
      <c r="J212" s="382"/>
      <c r="K212" s="382"/>
      <c r="L212" s="413"/>
      <c r="M212" s="471">
        <v>8</v>
      </c>
      <c r="N212" s="413"/>
      <c r="O212" s="466">
        <v>8</v>
      </c>
      <c r="P212" s="386"/>
      <c r="Q212" s="466"/>
      <c r="R212" s="386"/>
      <c r="S212" s="466"/>
      <c r="T212" s="386">
        <f t="shared" si="58"/>
        <v>0</v>
      </c>
      <c r="U212" s="386">
        <f t="shared" si="58"/>
        <v>8</v>
      </c>
      <c r="V212" s="386">
        <f t="shared" si="58"/>
        <v>0</v>
      </c>
      <c r="W212" s="386">
        <f t="shared" si="56"/>
        <v>8</v>
      </c>
      <c r="X212" s="392">
        <f t="shared" si="55"/>
        <v>7.6800000000000007E-2</v>
      </c>
      <c r="Y212" s="392">
        <f t="shared" si="57"/>
        <v>4.8000000000000001E-2</v>
      </c>
      <c r="Z212" s="388"/>
      <c r="AA212" s="389"/>
      <c r="AB212" s="388"/>
      <c r="AC212" s="389"/>
      <c r="AD212" s="390">
        <v>48</v>
      </c>
      <c r="AE212" s="391">
        <v>5</v>
      </c>
      <c r="AF212" s="392">
        <v>6</v>
      </c>
      <c r="AG212" s="381"/>
    </row>
    <row r="213" spans="1:33" s="107" customFormat="1" ht="18.75" customHeight="1">
      <c r="A213" s="132">
        <f t="shared" si="52"/>
        <v>41</v>
      </c>
      <c r="B213" s="410">
        <v>51.000003053999997</v>
      </c>
      <c r="C213" s="45" t="s">
        <v>280</v>
      </c>
      <c r="D213" s="411" t="s">
        <v>21</v>
      </c>
      <c r="E213" s="412" t="s">
        <v>24</v>
      </c>
      <c r="F213" s="412" t="s">
        <v>24</v>
      </c>
      <c r="G213" s="412" t="s">
        <v>24</v>
      </c>
      <c r="H213" s="382"/>
      <c r="I213" s="382"/>
      <c r="J213" s="382"/>
      <c r="K213" s="382"/>
      <c r="L213" s="413">
        <v>1</v>
      </c>
      <c r="M213" s="471">
        <v>4</v>
      </c>
      <c r="N213" s="413"/>
      <c r="O213" s="466">
        <f>SUM(L213:N213)</f>
        <v>5</v>
      </c>
      <c r="P213" s="386"/>
      <c r="Q213" s="466"/>
      <c r="R213" s="386"/>
      <c r="S213" s="466"/>
      <c r="T213" s="386">
        <f t="shared" si="58"/>
        <v>1</v>
      </c>
      <c r="U213" s="386">
        <f t="shared" si="58"/>
        <v>4</v>
      </c>
      <c r="V213" s="386">
        <f t="shared" si="58"/>
        <v>0</v>
      </c>
      <c r="W213" s="386">
        <f t="shared" si="56"/>
        <v>5</v>
      </c>
      <c r="X213" s="392">
        <f t="shared" si="55"/>
        <v>0.1575</v>
      </c>
      <c r="Y213" s="392">
        <f t="shared" si="57"/>
        <v>0.09</v>
      </c>
      <c r="Z213" s="388"/>
      <c r="AA213" s="389"/>
      <c r="AB213" s="388"/>
      <c r="AC213" s="389"/>
      <c r="AD213" s="390">
        <v>63</v>
      </c>
      <c r="AE213" s="391">
        <v>2</v>
      </c>
      <c r="AF213" s="392">
        <v>18</v>
      </c>
      <c r="AG213" s="381"/>
    </row>
    <row r="214" spans="1:33" s="107" customFormat="1" ht="18.75" customHeight="1">
      <c r="A214" s="132">
        <f t="shared" si="52"/>
        <v>42</v>
      </c>
      <c r="B214" s="410">
        <v>51.000003059999997</v>
      </c>
      <c r="C214" s="45" t="s">
        <v>281</v>
      </c>
      <c r="D214" s="411" t="s">
        <v>21</v>
      </c>
      <c r="E214" s="412" t="s">
        <v>24</v>
      </c>
      <c r="F214" s="412" t="s">
        <v>24</v>
      </c>
      <c r="G214" s="412" t="s">
        <v>24</v>
      </c>
      <c r="H214" s="382"/>
      <c r="I214" s="382"/>
      <c r="J214" s="382"/>
      <c r="K214" s="382"/>
      <c r="L214" s="413"/>
      <c r="M214" s="471"/>
      <c r="N214" s="413">
        <v>2</v>
      </c>
      <c r="O214" s="466">
        <v>2</v>
      </c>
      <c r="P214" s="386"/>
      <c r="Q214" s="466"/>
      <c r="R214" s="386"/>
      <c r="S214" s="466"/>
      <c r="T214" s="386">
        <f t="shared" si="58"/>
        <v>0</v>
      </c>
      <c r="U214" s="386">
        <f t="shared" si="58"/>
        <v>0</v>
      </c>
      <c r="V214" s="386">
        <f t="shared" si="58"/>
        <v>2</v>
      </c>
      <c r="W214" s="386">
        <f t="shared" si="56"/>
        <v>2</v>
      </c>
      <c r="X214" s="392">
        <f t="shared" si="55"/>
        <v>0.03</v>
      </c>
      <c r="Y214" s="392">
        <f t="shared" si="57"/>
        <v>1.2E-2</v>
      </c>
      <c r="Z214" s="388"/>
      <c r="AA214" s="389"/>
      <c r="AB214" s="388"/>
      <c r="AC214" s="389"/>
      <c r="AD214" s="390">
        <v>15</v>
      </c>
      <c r="AE214" s="391">
        <v>1</v>
      </c>
      <c r="AF214" s="392">
        <v>6</v>
      </c>
      <c r="AG214" s="381"/>
    </row>
    <row r="215" spans="1:33" s="107" customFormat="1" ht="36.75" customHeight="1">
      <c r="A215" s="132">
        <f t="shared" si="52"/>
        <v>43</v>
      </c>
      <c r="B215" s="410">
        <v>51.000003061000001</v>
      </c>
      <c r="C215" s="45" t="s">
        <v>282</v>
      </c>
      <c r="D215" s="411" t="s">
        <v>21</v>
      </c>
      <c r="E215" s="412" t="s">
        <v>24</v>
      </c>
      <c r="F215" s="412" t="s">
        <v>24</v>
      </c>
      <c r="G215" s="412" t="s">
        <v>24</v>
      </c>
      <c r="H215" s="382"/>
      <c r="I215" s="382"/>
      <c r="J215" s="382"/>
      <c r="K215" s="382"/>
      <c r="L215" s="413"/>
      <c r="M215" s="471">
        <v>1</v>
      </c>
      <c r="N215" s="413"/>
      <c r="O215" s="466">
        <v>1</v>
      </c>
      <c r="P215" s="386"/>
      <c r="Q215" s="466"/>
      <c r="R215" s="386"/>
      <c r="S215" s="466"/>
      <c r="T215" s="386">
        <f t="shared" si="58"/>
        <v>0</v>
      </c>
      <c r="U215" s="386">
        <f t="shared" si="58"/>
        <v>1</v>
      </c>
      <c r="V215" s="386">
        <f t="shared" si="58"/>
        <v>0</v>
      </c>
      <c r="W215" s="386">
        <f t="shared" si="56"/>
        <v>1</v>
      </c>
      <c r="X215" s="392">
        <f t="shared" si="55"/>
        <v>4.2999999999999997E-2</v>
      </c>
      <c r="Y215" s="392">
        <f t="shared" si="57"/>
        <v>0.03</v>
      </c>
      <c r="Z215" s="388"/>
      <c r="AA215" s="389"/>
      <c r="AB215" s="388"/>
      <c r="AC215" s="389"/>
      <c r="AD215" s="390">
        <v>86</v>
      </c>
      <c r="AE215" s="391">
        <v>2</v>
      </c>
      <c r="AF215" s="392">
        <v>30</v>
      </c>
      <c r="AG215" s="381"/>
    </row>
    <row r="216" spans="1:33" s="107" customFormat="1" ht="18.75" customHeight="1">
      <c r="A216" s="132">
        <f t="shared" si="52"/>
        <v>44</v>
      </c>
      <c r="B216" s="410">
        <v>51.000003063000001</v>
      </c>
      <c r="C216" s="45" t="s">
        <v>283</v>
      </c>
      <c r="D216" s="411" t="s">
        <v>21</v>
      </c>
      <c r="E216" s="412" t="s">
        <v>24</v>
      </c>
      <c r="F216" s="412" t="s">
        <v>24</v>
      </c>
      <c r="G216" s="412" t="s">
        <v>24</v>
      </c>
      <c r="H216" s="382"/>
      <c r="I216" s="382"/>
      <c r="J216" s="382"/>
      <c r="K216" s="382"/>
      <c r="L216" s="413"/>
      <c r="M216" s="471"/>
      <c r="N216" s="413">
        <v>1</v>
      </c>
      <c r="O216" s="466">
        <v>1</v>
      </c>
      <c r="P216" s="386"/>
      <c r="Q216" s="466"/>
      <c r="R216" s="386"/>
      <c r="S216" s="466"/>
      <c r="T216" s="386">
        <f t="shared" si="58"/>
        <v>0</v>
      </c>
      <c r="U216" s="386">
        <f t="shared" si="58"/>
        <v>0</v>
      </c>
      <c r="V216" s="386">
        <f t="shared" si="58"/>
        <v>1</v>
      </c>
      <c r="W216" s="386">
        <f t="shared" si="56"/>
        <v>1</v>
      </c>
      <c r="X216" s="392">
        <f t="shared" si="55"/>
        <v>1.0999999999999999E-2</v>
      </c>
      <c r="Y216" s="392">
        <f t="shared" si="57"/>
        <v>6.3E-3</v>
      </c>
      <c r="Z216" s="388"/>
      <c r="AA216" s="389"/>
      <c r="AB216" s="388"/>
      <c r="AC216" s="389"/>
      <c r="AD216" s="390">
        <v>44</v>
      </c>
      <c r="AE216" s="391">
        <v>4</v>
      </c>
      <c r="AF216" s="392">
        <v>6.3</v>
      </c>
      <c r="AG216" s="381"/>
    </row>
    <row r="217" spans="1:33" s="107" customFormat="1" ht="18.75" customHeight="1">
      <c r="A217" s="132">
        <f t="shared" si="52"/>
        <v>45</v>
      </c>
      <c r="B217" s="410" t="s">
        <v>284</v>
      </c>
      <c r="C217" s="45" t="s">
        <v>285</v>
      </c>
      <c r="D217" s="411" t="s">
        <v>21</v>
      </c>
      <c r="E217" s="412" t="s">
        <v>24</v>
      </c>
      <c r="F217" s="412" t="s">
        <v>24</v>
      </c>
      <c r="G217" s="412" t="s">
        <v>24</v>
      </c>
      <c r="H217" s="382"/>
      <c r="I217" s="382"/>
      <c r="J217" s="382"/>
      <c r="K217" s="382"/>
      <c r="L217" s="413"/>
      <c r="M217" s="471"/>
      <c r="N217" s="413"/>
      <c r="O217" s="466"/>
      <c r="P217" s="386"/>
      <c r="Q217" s="466"/>
      <c r="R217" s="414">
        <v>10</v>
      </c>
      <c r="S217" s="466">
        <f>P217+Q217+R217</f>
        <v>10</v>
      </c>
      <c r="T217" s="386">
        <f t="shared" si="58"/>
        <v>0</v>
      </c>
      <c r="U217" s="386">
        <f t="shared" si="58"/>
        <v>0</v>
      </c>
      <c r="V217" s="386">
        <f t="shared" si="58"/>
        <v>10</v>
      </c>
      <c r="W217" s="386">
        <f t="shared" si="56"/>
        <v>10</v>
      </c>
      <c r="X217" s="392">
        <f t="shared" si="55"/>
        <v>4.0000000000000002E-4</v>
      </c>
      <c r="Y217" s="392">
        <f t="shared" si="57"/>
        <v>4.2000000000000006E-3</v>
      </c>
      <c r="Z217" s="388"/>
      <c r="AA217" s="389"/>
      <c r="AB217" s="388"/>
      <c r="AC217" s="389"/>
      <c r="AD217" s="390">
        <v>0.8</v>
      </c>
      <c r="AE217" s="391">
        <v>20</v>
      </c>
      <c r="AF217" s="392">
        <v>0.42</v>
      </c>
      <c r="AG217" s="381"/>
    </row>
    <row r="218" spans="1:33" s="107" customFormat="1" ht="18.75" customHeight="1">
      <c r="A218" s="132">
        <f t="shared" si="52"/>
        <v>46</v>
      </c>
      <c r="B218" s="410" t="s">
        <v>286</v>
      </c>
      <c r="C218" s="45" t="s">
        <v>287</v>
      </c>
      <c r="D218" s="411" t="s">
        <v>21</v>
      </c>
      <c r="E218" s="412" t="s">
        <v>24</v>
      </c>
      <c r="F218" s="412" t="s">
        <v>24</v>
      </c>
      <c r="G218" s="412" t="s">
        <v>24</v>
      </c>
      <c r="H218" s="382"/>
      <c r="I218" s="382"/>
      <c r="J218" s="382"/>
      <c r="K218" s="382"/>
      <c r="L218" s="413"/>
      <c r="M218" s="471"/>
      <c r="N218" s="413"/>
      <c r="O218" s="466"/>
      <c r="P218" s="386"/>
      <c r="Q218" s="466"/>
      <c r="R218" s="414">
        <v>2</v>
      </c>
      <c r="S218" s="466">
        <f>P218+Q218+R218</f>
        <v>2</v>
      </c>
      <c r="T218" s="386">
        <f t="shared" si="58"/>
        <v>0</v>
      </c>
      <c r="U218" s="386">
        <f t="shared" si="58"/>
        <v>0</v>
      </c>
      <c r="V218" s="386">
        <f t="shared" si="58"/>
        <v>2</v>
      </c>
      <c r="W218" s="386">
        <f t="shared" si="56"/>
        <v>2</v>
      </c>
      <c r="X218" s="392">
        <f t="shared" si="55"/>
        <v>8.5000000000000006E-5</v>
      </c>
      <c r="Y218" s="392">
        <f t="shared" si="57"/>
        <v>1.1999999999999999E-3</v>
      </c>
      <c r="Z218" s="388"/>
      <c r="AA218" s="389"/>
      <c r="AB218" s="388"/>
      <c r="AC218" s="389"/>
      <c r="AD218" s="390">
        <v>0.85</v>
      </c>
      <c r="AE218" s="391">
        <v>20</v>
      </c>
      <c r="AF218" s="392">
        <v>0.6</v>
      </c>
      <c r="AG218" s="381"/>
    </row>
    <row r="219" spans="1:33" s="107" customFormat="1" ht="18.75" customHeight="1">
      <c r="A219" s="132">
        <f t="shared" si="52"/>
        <v>47</v>
      </c>
      <c r="B219" s="410" t="s">
        <v>288</v>
      </c>
      <c r="C219" s="45" t="s">
        <v>289</v>
      </c>
      <c r="D219" s="411" t="s">
        <v>21</v>
      </c>
      <c r="E219" s="412" t="s">
        <v>24</v>
      </c>
      <c r="F219" s="412" t="s">
        <v>24</v>
      </c>
      <c r="G219" s="412" t="s">
        <v>24</v>
      </c>
      <c r="H219" s="382"/>
      <c r="I219" s="382"/>
      <c r="J219" s="382"/>
      <c r="K219" s="382"/>
      <c r="L219" s="413"/>
      <c r="M219" s="471"/>
      <c r="N219" s="413"/>
      <c r="O219" s="466"/>
      <c r="P219" s="414">
        <v>8</v>
      </c>
      <c r="Q219" s="466"/>
      <c r="R219" s="414"/>
      <c r="S219" s="466">
        <f>P219+Q219+R219</f>
        <v>8</v>
      </c>
      <c r="T219" s="386">
        <f t="shared" si="58"/>
        <v>8</v>
      </c>
      <c r="U219" s="386">
        <f t="shared" si="58"/>
        <v>0</v>
      </c>
      <c r="V219" s="386">
        <f t="shared" si="58"/>
        <v>0</v>
      </c>
      <c r="W219" s="386">
        <f t="shared" si="56"/>
        <v>8</v>
      </c>
      <c r="X219" s="392">
        <f t="shared" si="55"/>
        <v>0.24</v>
      </c>
      <c r="Y219" s="392">
        <f t="shared" si="57"/>
        <v>8.7999999999999995E-2</v>
      </c>
      <c r="Z219" s="388"/>
      <c r="AA219" s="389"/>
      <c r="AB219" s="388"/>
      <c r="AC219" s="389"/>
      <c r="AD219" s="390">
        <v>30</v>
      </c>
      <c r="AE219" s="391">
        <v>1</v>
      </c>
      <c r="AF219" s="392">
        <v>11</v>
      </c>
      <c r="AG219" s="381"/>
    </row>
    <row r="220" spans="1:33" s="107" customFormat="1" ht="18.75" customHeight="1">
      <c r="A220" s="132">
        <f t="shared" si="52"/>
        <v>48</v>
      </c>
      <c r="B220" s="410" t="s">
        <v>290</v>
      </c>
      <c r="C220" s="45" t="s">
        <v>291</v>
      </c>
      <c r="D220" s="411" t="s">
        <v>21</v>
      </c>
      <c r="E220" s="412" t="s">
        <v>24</v>
      </c>
      <c r="F220" s="412" t="s">
        <v>24</v>
      </c>
      <c r="G220" s="412" t="s">
        <v>24</v>
      </c>
      <c r="H220" s="382"/>
      <c r="I220" s="382"/>
      <c r="J220" s="382"/>
      <c r="K220" s="382"/>
      <c r="L220" s="413"/>
      <c r="M220" s="471"/>
      <c r="N220" s="413"/>
      <c r="O220" s="466"/>
      <c r="P220" s="414">
        <v>148</v>
      </c>
      <c r="Q220" s="466"/>
      <c r="R220" s="414">
        <v>3</v>
      </c>
      <c r="S220" s="466">
        <f>P220+Q220+R220</f>
        <v>151</v>
      </c>
      <c r="T220" s="386">
        <f t="shared" si="58"/>
        <v>148</v>
      </c>
      <c r="U220" s="386">
        <f t="shared" si="58"/>
        <v>0</v>
      </c>
      <c r="V220" s="386">
        <f t="shared" si="58"/>
        <v>3</v>
      </c>
      <c r="W220" s="386">
        <f t="shared" si="56"/>
        <v>151</v>
      </c>
      <c r="X220" s="392">
        <f t="shared" si="55"/>
        <v>4.53</v>
      </c>
      <c r="Y220" s="392">
        <f t="shared" si="57"/>
        <v>1.661</v>
      </c>
      <c r="Z220" s="388"/>
      <c r="AA220" s="389"/>
      <c r="AB220" s="388"/>
      <c r="AC220" s="389"/>
      <c r="AD220" s="390">
        <v>30</v>
      </c>
      <c r="AE220" s="391">
        <v>1</v>
      </c>
      <c r="AF220" s="392">
        <v>11</v>
      </c>
      <c r="AG220" s="381"/>
    </row>
    <row r="221" spans="1:33" s="107" customFormat="1" ht="18.75" customHeight="1">
      <c r="A221" s="132">
        <f t="shared" si="52"/>
        <v>49</v>
      </c>
      <c r="B221" s="410" t="s">
        <v>292</v>
      </c>
      <c r="C221" s="45" t="s">
        <v>293</v>
      </c>
      <c r="D221" s="411" t="s">
        <v>21</v>
      </c>
      <c r="E221" s="412" t="s">
        <v>24</v>
      </c>
      <c r="F221" s="412" t="s">
        <v>24</v>
      </c>
      <c r="G221" s="412" t="s">
        <v>24</v>
      </c>
      <c r="H221" s="382"/>
      <c r="I221" s="382"/>
      <c r="J221" s="382"/>
      <c r="K221" s="382"/>
      <c r="L221" s="413"/>
      <c r="M221" s="471"/>
      <c r="N221" s="413"/>
      <c r="O221" s="466"/>
      <c r="P221" s="414">
        <v>1</v>
      </c>
      <c r="Q221" s="466"/>
      <c r="R221" s="414"/>
      <c r="S221" s="466">
        <f>P221+Q221+R221</f>
        <v>1</v>
      </c>
      <c r="T221" s="386">
        <f t="shared" si="58"/>
        <v>1</v>
      </c>
      <c r="U221" s="386">
        <f t="shared" si="58"/>
        <v>0</v>
      </c>
      <c r="V221" s="386">
        <f t="shared" si="58"/>
        <v>0</v>
      </c>
      <c r="W221" s="386">
        <f t="shared" si="56"/>
        <v>1</v>
      </c>
      <c r="X221" s="392">
        <f t="shared" si="55"/>
        <v>4.53</v>
      </c>
      <c r="Y221" s="392">
        <f t="shared" si="57"/>
        <v>1.661</v>
      </c>
      <c r="Z221" s="388"/>
      <c r="AA221" s="389"/>
      <c r="AB221" s="388"/>
      <c r="AC221" s="389"/>
      <c r="AD221" s="390">
        <v>4530</v>
      </c>
      <c r="AE221" s="391">
        <v>1</v>
      </c>
      <c r="AF221" s="392">
        <v>1661</v>
      </c>
      <c r="AG221" s="381"/>
    </row>
    <row r="222" spans="1:33" s="107" customFormat="1" ht="18.75" customHeight="1">
      <c r="A222" s="283"/>
      <c r="B222" s="410"/>
      <c r="C222" s="474" t="s">
        <v>86</v>
      </c>
      <c r="D222" s="411"/>
      <c r="E222" s="412"/>
      <c r="F222" s="412"/>
      <c r="G222" s="412"/>
      <c r="H222" s="382"/>
      <c r="I222" s="382"/>
      <c r="J222" s="382"/>
      <c r="K222" s="382"/>
      <c r="L222" s="472"/>
      <c r="M222" s="471"/>
      <c r="N222" s="472"/>
      <c r="O222" s="382"/>
      <c r="P222" s="275"/>
      <c r="Q222" s="382"/>
      <c r="R222" s="275"/>
      <c r="S222" s="382"/>
      <c r="T222" s="384"/>
      <c r="U222" s="384"/>
      <c r="V222" s="384"/>
      <c r="W222" s="384"/>
      <c r="X222" s="398">
        <f>SUM(X173:X221)</f>
        <v>29.535681249999989</v>
      </c>
      <c r="Y222" s="398">
        <f>SUM(Y173:Y221)</f>
        <v>17.194165000000005</v>
      </c>
      <c r="Z222" s="388"/>
      <c r="AA222" s="389"/>
      <c r="AB222" s="388"/>
      <c r="AC222" s="389"/>
      <c r="AD222" s="390"/>
      <c r="AE222" s="391"/>
      <c r="AF222" s="392"/>
      <c r="AG222" s="381"/>
    </row>
    <row r="223" spans="1:33" s="107" customFormat="1" ht="19.5" customHeight="1">
      <c r="A223" s="415"/>
      <c r="B223" s="416"/>
      <c r="C223" s="473" t="s">
        <v>295</v>
      </c>
      <c r="D223" s="417"/>
      <c r="E223" s="418"/>
      <c r="F223" s="418"/>
      <c r="G223" s="418"/>
      <c r="H223" s="419"/>
      <c r="I223" s="419"/>
      <c r="J223" s="419"/>
      <c r="K223" s="419"/>
      <c r="L223" s="419"/>
      <c r="M223" s="419"/>
      <c r="N223" s="419"/>
      <c r="O223" s="419"/>
      <c r="P223" s="419"/>
      <c r="Q223" s="419"/>
      <c r="R223" s="419"/>
      <c r="S223" s="419"/>
      <c r="T223" s="420"/>
      <c r="U223" s="420"/>
      <c r="V223" s="420"/>
      <c r="W223" s="420"/>
      <c r="X223" s="425">
        <f>SUM(X222+X171)</f>
        <v>359.81593871785071</v>
      </c>
      <c r="Y223" s="425">
        <f>SUM(Y222+Y171)</f>
        <v>178.30764461999996</v>
      </c>
      <c r="Z223" s="421"/>
      <c r="AA223" s="422"/>
      <c r="AB223" s="421"/>
      <c r="AC223" s="422"/>
      <c r="AD223" s="423"/>
      <c r="AE223" s="424"/>
      <c r="AF223" s="425"/>
      <c r="AG223" s="418"/>
    </row>
    <row r="224" spans="1:33" ht="14.25" customHeight="1">
      <c r="A224" s="426"/>
      <c r="B224" s="426"/>
      <c r="C224" s="427"/>
      <c r="D224" s="426"/>
      <c r="E224" s="426"/>
      <c r="F224" s="426"/>
      <c r="G224" s="426"/>
      <c r="H224" s="428"/>
      <c r="I224" s="428"/>
      <c r="J224" s="428"/>
      <c r="K224" s="428"/>
      <c r="L224" s="428"/>
      <c r="M224" s="428"/>
      <c r="N224" s="428"/>
      <c r="O224" s="428"/>
      <c r="P224" s="428"/>
      <c r="Q224" s="428"/>
      <c r="R224" s="428"/>
      <c r="S224" s="428"/>
      <c r="T224" s="429"/>
      <c r="U224" s="429"/>
      <c r="V224" s="428"/>
      <c r="W224" s="428"/>
      <c r="X224" s="430"/>
      <c r="Y224" s="430"/>
      <c r="Z224" s="428"/>
      <c r="AA224" s="428"/>
      <c r="AB224" s="430"/>
      <c r="AC224" s="428"/>
      <c r="AD224" s="431"/>
      <c r="AE224" s="432"/>
      <c r="AF224" s="433"/>
      <c r="AG224" s="432"/>
    </row>
    <row r="225" spans="1:34" ht="18">
      <c r="A225" s="346"/>
      <c r="D225" s="347"/>
      <c r="E225" s="346"/>
      <c r="F225" s="434"/>
      <c r="G225" s="434"/>
      <c r="H225" s="434"/>
      <c r="I225" s="434"/>
      <c r="J225" s="434"/>
      <c r="K225" s="434"/>
      <c r="L225" s="346"/>
      <c r="M225" s="346"/>
      <c r="N225" s="346"/>
      <c r="O225" s="349"/>
      <c r="P225" s="349"/>
      <c r="Q225" s="349"/>
      <c r="R225" s="349"/>
      <c r="S225" s="349"/>
      <c r="T225" s="435"/>
      <c r="U225" s="435"/>
      <c r="V225" s="435"/>
      <c r="W225" s="435"/>
      <c r="X225" s="463"/>
      <c r="Y225" s="464"/>
      <c r="Z225" s="437"/>
      <c r="AA225" s="438"/>
      <c r="AB225" s="436"/>
      <c r="AC225" s="436"/>
      <c r="AD225" s="436"/>
      <c r="AE225" s="436"/>
      <c r="AF225" s="439"/>
      <c r="AG225" s="349"/>
      <c r="AH225" s="349"/>
    </row>
    <row r="226" spans="1:34" ht="18">
      <c r="A226" s="346"/>
      <c r="D226" s="347"/>
      <c r="E226" s="346"/>
      <c r="F226" s="434"/>
      <c r="G226" s="434"/>
      <c r="H226" s="434"/>
      <c r="I226" s="434"/>
      <c r="J226" s="434"/>
      <c r="K226" s="434"/>
      <c r="L226" s="346"/>
      <c r="M226" s="346"/>
      <c r="N226" s="346"/>
      <c r="O226" s="349"/>
      <c r="P226" s="349"/>
      <c r="Q226" s="349"/>
      <c r="R226" s="349"/>
      <c r="S226" s="349"/>
      <c r="T226" s="440"/>
      <c r="U226" s="440"/>
      <c r="V226" s="440"/>
      <c r="W226" s="440"/>
      <c r="X226" s="465"/>
      <c r="Y226" s="464"/>
      <c r="Z226" s="440"/>
      <c r="AA226" s="441"/>
      <c r="AB226" s="436"/>
      <c r="AC226" s="436"/>
      <c r="AD226" s="436"/>
      <c r="AE226" s="436"/>
      <c r="AF226" s="439"/>
      <c r="AG226" s="349"/>
      <c r="AH226" s="349"/>
    </row>
    <row r="227" spans="1:34" ht="18">
      <c r="A227" s="346"/>
      <c r="D227" s="347"/>
      <c r="E227" s="346"/>
      <c r="F227" s="434"/>
      <c r="G227" s="434"/>
      <c r="H227" s="434"/>
      <c r="I227" s="434"/>
      <c r="J227" s="434"/>
      <c r="K227" s="434"/>
      <c r="L227" s="346"/>
      <c r="M227" s="346"/>
      <c r="N227" s="346"/>
      <c r="O227" s="349"/>
      <c r="P227" s="349"/>
      <c r="Q227" s="349"/>
      <c r="R227" s="349"/>
      <c r="S227" s="349"/>
      <c r="T227" s="436"/>
      <c r="U227" s="436"/>
      <c r="V227" s="436"/>
      <c r="W227" s="436"/>
      <c r="X227" s="464"/>
      <c r="Z227" s="443"/>
      <c r="AA227" s="436"/>
      <c r="AB227" s="436"/>
      <c r="AE227" s="436"/>
      <c r="AF227" s="439"/>
      <c r="AG227" s="349"/>
      <c r="AH227" s="349"/>
    </row>
    <row r="228" spans="1:34" ht="18">
      <c r="A228" s="346"/>
      <c r="D228" s="347"/>
      <c r="E228" s="346"/>
      <c r="F228" s="434"/>
      <c r="G228" s="434"/>
      <c r="H228" s="434"/>
      <c r="I228" s="434"/>
      <c r="J228" s="434"/>
      <c r="K228" s="434"/>
      <c r="L228" s="346"/>
      <c r="M228" s="346"/>
      <c r="N228" s="346"/>
      <c r="O228" s="349"/>
      <c r="P228" s="349"/>
      <c r="Q228" s="349"/>
      <c r="R228" s="349"/>
      <c r="S228" s="349"/>
      <c r="T228" s="436"/>
      <c r="U228" s="436"/>
      <c r="V228" s="436"/>
      <c r="W228" s="436"/>
      <c r="X228" s="464"/>
      <c r="Z228" s="445"/>
      <c r="AA228" s="436"/>
      <c r="AB228" s="436"/>
      <c r="AE228" s="436"/>
      <c r="AF228" s="439"/>
      <c r="AG228" s="349"/>
      <c r="AH228" s="349"/>
    </row>
    <row r="229" spans="1:34" ht="18">
      <c r="A229" s="346"/>
      <c r="D229" s="347"/>
      <c r="E229" s="346"/>
      <c r="F229" s="434"/>
      <c r="G229" s="434"/>
      <c r="H229" s="434"/>
      <c r="I229" s="434"/>
      <c r="J229" s="434"/>
      <c r="K229" s="434"/>
      <c r="L229" s="346"/>
      <c r="M229" s="346"/>
      <c r="N229" s="346"/>
      <c r="O229" s="349"/>
      <c r="P229" s="349"/>
      <c r="Q229" s="349"/>
      <c r="R229" s="349"/>
      <c r="S229" s="349"/>
      <c r="T229" s="436"/>
      <c r="U229" s="436"/>
      <c r="V229" s="436"/>
      <c r="W229" s="436"/>
      <c r="X229" s="464"/>
      <c r="Z229" s="445"/>
      <c r="AA229" s="436"/>
      <c r="AB229" s="436"/>
      <c r="AE229" s="436"/>
      <c r="AF229" s="439"/>
      <c r="AG229" s="349"/>
      <c r="AH229" s="349"/>
    </row>
    <row r="230" spans="1:34" ht="18">
      <c r="A230" s="346"/>
      <c r="D230" s="347"/>
      <c r="E230" s="346"/>
      <c r="F230" s="434"/>
      <c r="G230" s="434"/>
      <c r="H230" s="434"/>
      <c r="I230" s="434"/>
      <c r="J230" s="434"/>
      <c r="K230" s="434"/>
      <c r="L230" s="346"/>
      <c r="M230" s="346"/>
      <c r="N230" s="346"/>
      <c r="O230" s="349"/>
      <c r="P230" s="349"/>
      <c r="Q230" s="349"/>
      <c r="R230" s="349"/>
      <c r="S230" s="349"/>
      <c r="T230" s="436"/>
      <c r="U230" s="436"/>
      <c r="V230" s="436"/>
      <c r="W230" s="436"/>
      <c r="X230" s="464"/>
      <c r="Z230" s="445"/>
      <c r="AA230" s="436"/>
      <c r="AB230" s="436"/>
      <c r="AE230" s="436"/>
      <c r="AF230" s="439"/>
      <c r="AG230" s="349"/>
      <c r="AH230" s="349"/>
    </row>
    <row r="231" spans="1:34" ht="18">
      <c r="A231" s="346"/>
      <c r="D231" s="347"/>
      <c r="E231" s="346"/>
      <c r="F231" s="434"/>
      <c r="G231" s="434"/>
      <c r="H231" s="434"/>
      <c r="I231" s="434"/>
      <c r="J231" s="434"/>
      <c r="K231" s="434"/>
      <c r="L231" s="346"/>
      <c r="M231" s="346"/>
      <c r="N231" s="346"/>
      <c r="O231" s="349"/>
      <c r="P231" s="349"/>
      <c r="Q231" s="349"/>
      <c r="R231" s="349"/>
      <c r="S231" s="349"/>
      <c r="T231" s="436"/>
      <c r="U231" s="436"/>
      <c r="V231" s="436"/>
      <c r="W231" s="436"/>
      <c r="X231" s="464"/>
      <c r="Z231" s="445"/>
      <c r="AA231" s="436"/>
      <c r="AB231" s="436"/>
      <c r="AE231" s="436"/>
      <c r="AF231" s="439"/>
      <c r="AG231" s="349"/>
      <c r="AH231" s="349"/>
    </row>
    <row r="232" spans="1:34" ht="18">
      <c r="A232" s="346"/>
      <c r="D232" s="347"/>
      <c r="E232" s="346"/>
      <c r="F232" s="434"/>
      <c r="G232" s="434"/>
      <c r="H232" s="434"/>
      <c r="I232" s="434"/>
      <c r="J232" s="434"/>
      <c r="K232" s="434"/>
      <c r="L232" s="346"/>
      <c r="M232" s="346"/>
      <c r="N232" s="346"/>
      <c r="O232" s="349"/>
      <c r="P232" s="349"/>
      <c r="Q232" s="349"/>
      <c r="R232" s="349"/>
      <c r="S232" s="349"/>
      <c r="T232" s="436"/>
      <c r="U232" s="436"/>
      <c r="V232" s="436"/>
      <c r="W232" s="436"/>
      <c r="X232" s="464"/>
      <c r="Z232" s="445"/>
      <c r="AA232" s="436"/>
      <c r="AB232" s="436"/>
      <c r="AE232" s="436"/>
      <c r="AF232" s="439"/>
      <c r="AG232" s="349"/>
      <c r="AH232" s="349"/>
    </row>
    <row r="233" spans="1:34" ht="18">
      <c r="A233" s="346"/>
      <c r="D233" s="347"/>
      <c r="E233" s="346"/>
      <c r="F233" s="434"/>
      <c r="G233" s="434"/>
      <c r="H233" s="434"/>
      <c r="I233" s="434"/>
      <c r="J233" s="434"/>
      <c r="K233" s="434"/>
      <c r="L233" s="346"/>
      <c r="M233" s="346"/>
      <c r="N233" s="346"/>
      <c r="O233" s="349"/>
      <c r="P233" s="349"/>
      <c r="Q233" s="349"/>
      <c r="R233" s="349"/>
      <c r="S233" s="349"/>
      <c r="T233" s="436"/>
      <c r="U233" s="436"/>
      <c r="V233" s="436"/>
      <c r="W233" s="436"/>
      <c r="X233" s="464"/>
      <c r="Z233" s="445"/>
      <c r="AA233" s="436"/>
      <c r="AB233" s="436"/>
      <c r="AE233" s="436"/>
      <c r="AF233" s="439"/>
      <c r="AG233" s="349"/>
      <c r="AH233" s="349"/>
    </row>
    <row r="234" spans="1:34" ht="18">
      <c r="A234" s="346"/>
      <c r="D234" s="347"/>
      <c r="E234" s="346"/>
      <c r="F234" s="434"/>
      <c r="G234" s="434"/>
      <c r="H234" s="434"/>
      <c r="I234" s="434"/>
      <c r="J234" s="434"/>
      <c r="K234" s="434"/>
      <c r="L234" s="346"/>
      <c r="M234" s="346"/>
      <c r="N234" s="346"/>
      <c r="O234" s="349"/>
      <c r="P234" s="349"/>
      <c r="Q234" s="349"/>
      <c r="R234" s="349"/>
      <c r="S234" s="349"/>
      <c r="T234" s="436"/>
      <c r="U234" s="436"/>
      <c r="V234" s="436"/>
      <c r="W234" s="436"/>
      <c r="X234" s="464"/>
      <c r="Z234" s="445"/>
      <c r="AA234" s="436"/>
      <c r="AB234" s="436"/>
      <c r="AE234" s="436"/>
      <c r="AF234" s="439"/>
      <c r="AG234" s="349"/>
      <c r="AH234" s="349"/>
    </row>
    <row r="235" spans="1:34" ht="18">
      <c r="A235" s="346"/>
      <c r="D235" s="347"/>
      <c r="E235" s="346"/>
      <c r="F235" s="434"/>
      <c r="G235" s="434"/>
      <c r="H235" s="434"/>
      <c r="I235" s="434"/>
      <c r="J235" s="434"/>
      <c r="K235" s="434"/>
      <c r="L235" s="346"/>
      <c r="M235" s="346"/>
      <c r="N235" s="346"/>
      <c r="O235" s="349"/>
      <c r="P235" s="349"/>
      <c r="Q235" s="349"/>
      <c r="R235" s="349"/>
      <c r="S235" s="349"/>
      <c r="T235" s="436"/>
      <c r="U235" s="436"/>
      <c r="V235" s="436"/>
      <c r="W235" s="436"/>
      <c r="X235" s="464"/>
      <c r="Z235" s="445"/>
      <c r="AA235" s="436"/>
      <c r="AB235" s="436"/>
      <c r="AE235" s="436"/>
      <c r="AF235" s="439"/>
      <c r="AG235" s="349"/>
      <c r="AH235" s="349"/>
    </row>
    <row r="236" spans="1:34" ht="18">
      <c r="A236" s="346"/>
      <c r="D236" s="347"/>
      <c r="E236" s="346"/>
      <c r="F236" s="434"/>
      <c r="G236" s="434"/>
      <c r="H236" s="434"/>
      <c r="I236" s="434"/>
      <c r="J236" s="434"/>
      <c r="K236" s="434"/>
      <c r="L236" s="346"/>
      <c r="M236" s="346"/>
      <c r="N236" s="346"/>
      <c r="O236" s="349"/>
      <c r="P236" s="349"/>
      <c r="Q236" s="349"/>
      <c r="R236" s="349"/>
      <c r="S236" s="349"/>
      <c r="T236" s="436"/>
      <c r="U236" s="436"/>
      <c r="V236" s="436"/>
      <c r="W236" s="436"/>
      <c r="X236" s="464"/>
      <c r="Z236" s="445"/>
      <c r="AA236" s="436"/>
      <c r="AB236" s="436"/>
      <c r="AE236" s="436"/>
      <c r="AF236" s="439"/>
      <c r="AG236" s="349"/>
      <c r="AH236" s="349"/>
    </row>
    <row r="237" spans="1:34" ht="18">
      <c r="A237" s="346"/>
      <c r="D237" s="347"/>
      <c r="E237" s="346"/>
      <c r="F237" s="434"/>
      <c r="G237" s="434"/>
      <c r="H237" s="434"/>
      <c r="I237" s="434"/>
      <c r="J237" s="434"/>
      <c r="K237" s="434"/>
      <c r="L237" s="346"/>
      <c r="M237" s="346"/>
      <c r="N237" s="346"/>
      <c r="O237" s="349"/>
      <c r="P237" s="349"/>
      <c r="Q237" s="349"/>
      <c r="R237" s="349"/>
      <c r="S237" s="349"/>
      <c r="T237" s="436"/>
      <c r="U237" s="436"/>
      <c r="V237" s="436"/>
      <c r="W237" s="436"/>
      <c r="X237" s="464"/>
      <c r="Z237" s="445"/>
      <c r="AA237" s="436"/>
      <c r="AB237" s="436"/>
      <c r="AE237" s="436"/>
      <c r="AF237" s="439"/>
      <c r="AG237" s="349"/>
      <c r="AH237" s="349"/>
    </row>
    <row r="238" spans="1:34" ht="18">
      <c r="A238" s="346"/>
      <c r="D238" s="347"/>
      <c r="E238" s="346"/>
      <c r="F238" s="434"/>
      <c r="G238" s="434"/>
      <c r="H238" s="434"/>
      <c r="I238" s="434"/>
      <c r="J238" s="434"/>
      <c r="K238" s="434"/>
      <c r="L238" s="346"/>
      <c r="M238" s="346"/>
      <c r="N238" s="346"/>
      <c r="O238" s="349"/>
      <c r="P238" s="349"/>
      <c r="Q238" s="349"/>
      <c r="R238" s="349"/>
      <c r="S238" s="349"/>
      <c r="T238" s="436"/>
      <c r="U238" s="436"/>
      <c r="V238" s="436"/>
      <c r="W238" s="436"/>
      <c r="X238" s="464"/>
      <c r="Z238" s="445"/>
      <c r="AA238" s="436"/>
      <c r="AB238" s="436"/>
      <c r="AE238" s="436"/>
      <c r="AF238" s="439"/>
      <c r="AG238" s="349"/>
      <c r="AH238" s="349"/>
    </row>
    <row r="239" spans="1:34" ht="18">
      <c r="A239" s="346"/>
      <c r="D239" s="347"/>
      <c r="E239" s="346"/>
      <c r="F239" s="434"/>
      <c r="G239" s="434"/>
      <c r="H239" s="434"/>
      <c r="I239" s="434"/>
      <c r="J239" s="434"/>
      <c r="K239" s="434"/>
      <c r="L239" s="346"/>
      <c r="M239" s="346"/>
      <c r="N239" s="346"/>
      <c r="O239" s="349"/>
      <c r="P239" s="349"/>
      <c r="Q239" s="349"/>
      <c r="R239" s="349"/>
      <c r="S239" s="349"/>
      <c r="T239" s="436"/>
      <c r="U239" s="436"/>
      <c r="V239" s="436"/>
      <c r="W239" s="436"/>
      <c r="X239" s="464"/>
      <c r="Z239" s="445"/>
      <c r="AA239" s="436"/>
      <c r="AB239" s="436"/>
      <c r="AE239" s="436"/>
      <c r="AF239" s="439"/>
      <c r="AG239" s="349"/>
      <c r="AH239" s="349"/>
    </row>
    <row r="240" spans="1:34" ht="18">
      <c r="A240" s="346"/>
      <c r="D240" s="347"/>
      <c r="E240" s="346"/>
      <c r="F240" s="434"/>
      <c r="G240" s="434"/>
      <c r="H240" s="434"/>
      <c r="I240" s="434"/>
      <c r="J240" s="434"/>
      <c r="K240" s="434"/>
      <c r="L240" s="346"/>
      <c r="M240" s="346"/>
      <c r="N240" s="346"/>
      <c r="O240" s="349"/>
      <c r="P240" s="349"/>
      <c r="Q240" s="349"/>
      <c r="R240" s="349"/>
      <c r="S240" s="349"/>
      <c r="T240" s="436"/>
      <c r="U240" s="436"/>
      <c r="V240" s="436"/>
      <c r="W240" s="436"/>
      <c r="X240" s="464"/>
      <c r="Z240" s="445"/>
      <c r="AA240" s="436"/>
      <c r="AB240" s="436"/>
      <c r="AE240" s="436"/>
      <c r="AF240" s="439"/>
      <c r="AG240" s="349"/>
      <c r="AH240" s="349"/>
    </row>
    <row r="241" spans="1:34" ht="18">
      <c r="A241" s="346"/>
      <c r="D241" s="347"/>
      <c r="E241" s="346"/>
      <c r="F241" s="434"/>
      <c r="G241" s="434"/>
      <c r="H241" s="434"/>
      <c r="I241" s="434"/>
      <c r="J241" s="434"/>
      <c r="K241" s="434"/>
      <c r="L241" s="346"/>
      <c r="M241" s="346"/>
      <c r="N241" s="346"/>
      <c r="O241" s="349"/>
      <c r="P241" s="349"/>
      <c r="Q241" s="349"/>
      <c r="R241" s="349"/>
      <c r="S241" s="349"/>
      <c r="T241" s="436"/>
      <c r="U241" s="436"/>
      <c r="V241" s="436"/>
      <c r="W241" s="436"/>
      <c r="X241" s="464"/>
      <c r="Z241" s="445"/>
      <c r="AA241" s="436"/>
      <c r="AB241" s="436"/>
      <c r="AE241" s="436"/>
      <c r="AF241" s="439"/>
      <c r="AG241" s="349"/>
      <c r="AH241" s="349"/>
    </row>
    <row r="242" spans="1:34" ht="18">
      <c r="A242" s="346"/>
      <c r="D242" s="347"/>
      <c r="E242" s="346"/>
      <c r="F242" s="434"/>
      <c r="G242" s="434"/>
      <c r="H242" s="434"/>
      <c r="I242" s="434"/>
      <c r="J242" s="434"/>
      <c r="K242" s="434"/>
      <c r="L242" s="346"/>
      <c r="M242" s="346"/>
      <c r="N242" s="346"/>
      <c r="O242" s="349"/>
      <c r="P242" s="349"/>
      <c r="Q242" s="349"/>
      <c r="R242" s="349"/>
      <c r="S242" s="349"/>
      <c r="T242" s="436"/>
      <c r="U242" s="436"/>
      <c r="V242" s="436"/>
      <c r="W242" s="436"/>
      <c r="X242" s="464"/>
      <c r="Z242" s="445"/>
      <c r="AA242" s="436"/>
      <c r="AB242" s="436"/>
      <c r="AE242" s="436"/>
      <c r="AF242" s="439"/>
      <c r="AG242" s="349"/>
      <c r="AH242" s="349"/>
    </row>
    <row r="243" spans="1:34" ht="18">
      <c r="A243" s="346"/>
      <c r="D243" s="347"/>
      <c r="E243" s="346"/>
      <c r="F243" s="434"/>
      <c r="G243" s="434"/>
      <c r="H243" s="434"/>
      <c r="I243" s="434"/>
      <c r="J243" s="434"/>
      <c r="K243" s="434"/>
      <c r="L243" s="346"/>
      <c r="M243" s="346"/>
      <c r="N243" s="346"/>
      <c r="O243" s="349"/>
      <c r="P243" s="349"/>
      <c r="Q243" s="349"/>
      <c r="R243" s="349"/>
      <c r="S243" s="349"/>
      <c r="T243" s="436"/>
      <c r="U243" s="436"/>
      <c r="V243" s="436"/>
      <c r="W243" s="436"/>
      <c r="X243" s="464"/>
      <c r="Z243" s="445"/>
      <c r="AA243" s="436"/>
      <c r="AB243" s="436"/>
      <c r="AE243" s="436"/>
      <c r="AF243" s="439"/>
      <c r="AG243" s="349"/>
      <c r="AH243" s="349"/>
    </row>
    <row r="244" spans="1:34" ht="18">
      <c r="A244" s="346"/>
      <c r="D244" s="347"/>
      <c r="E244" s="346"/>
      <c r="F244" s="434"/>
      <c r="G244" s="434"/>
      <c r="H244" s="434"/>
      <c r="I244" s="434"/>
      <c r="J244" s="434"/>
      <c r="K244" s="434"/>
      <c r="L244" s="346"/>
      <c r="M244" s="346"/>
      <c r="N244" s="346"/>
      <c r="O244" s="349"/>
      <c r="P244" s="349"/>
      <c r="Q244" s="349"/>
      <c r="R244" s="349"/>
      <c r="S244" s="349"/>
      <c r="T244" s="436"/>
      <c r="U244" s="436"/>
      <c r="V244" s="436"/>
      <c r="W244" s="436"/>
      <c r="X244" s="464"/>
      <c r="Z244" s="445"/>
      <c r="AA244" s="436"/>
      <c r="AB244" s="436"/>
      <c r="AE244" s="436"/>
      <c r="AF244" s="439"/>
      <c r="AG244" s="349"/>
      <c r="AH244" s="349"/>
    </row>
    <row r="245" spans="1:34" ht="18">
      <c r="A245" s="346"/>
      <c r="D245" s="347"/>
      <c r="E245" s="346"/>
      <c r="F245" s="434"/>
      <c r="G245" s="434"/>
      <c r="H245" s="434"/>
      <c r="I245" s="434"/>
      <c r="J245" s="434"/>
      <c r="K245" s="434"/>
      <c r="L245" s="346"/>
      <c r="M245" s="346"/>
      <c r="N245" s="346"/>
      <c r="O245" s="349"/>
      <c r="P245" s="349"/>
      <c r="Q245" s="349"/>
      <c r="R245" s="349"/>
      <c r="S245" s="349"/>
      <c r="T245" s="436"/>
      <c r="U245" s="436"/>
      <c r="V245" s="436"/>
      <c r="W245" s="436"/>
      <c r="X245" s="464"/>
      <c r="Z245" s="445"/>
      <c r="AA245" s="436"/>
      <c r="AB245" s="436"/>
      <c r="AE245" s="436"/>
      <c r="AF245" s="439"/>
      <c r="AG245" s="349"/>
      <c r="AH245" s="349"/>
    </row>
    <row r="246" spans="1:34" ht="18">
      <c r="A246" s="346"/>
      <c r="D246" s="347"/>
      <c r="E246" s="346"/>
      <c r="F246" s="434"/>
      <c r="G246" s="434"/>
      <c r="H246" s="434"/>
      <c r="I246" s="434"/>
      <c r="J246" s="434"/>
      <c r="K246" s="434"/>
      <c r="L246" s="346"/>
      <c r="M246" s="346"/>
      <c r="N246" s="346"/>
      <c r="O246" s="349"/>
      <c r="P246" s="349"/>
      <c r="Q246" s="349"/>
      <c r="R246" s="349"/>
      <c r="S246" s="349"/>
      <c r="T246" s="436"/>
      <c r="U246" s="436"/>
      <c r="V246" s="436"/>
      <c r="W246" s="436"/>
      <c r="X246" s="464"/>
      <c r="Z246" s="445"/>
      <c r="AA246" s="436"/>
      <c r="AB246" s="436"/>
      <c r="AE246" s="436"/>
      <c r="AF246" s="439"/>
      <c r="AG246" s="349"/>
      <c r="AH246" s="349"/>
    </row>
    <row r="247" spans="1:34" ht="18">
      <c r="A247" s="346"/>
      <c r="D247" s="347"/>
      <c r="E247" s="346"/>
      <c r="F247" s="434"/>
      <c r="G247" s="434"/>
      <c r="H247" s="434"/>
      <c r="I247" s="434"/>
      <c r="J247" s="434"/>
      <c r="K247" s="434"/>
      <c r="L247" s="346"/>
      <c r="M247" s="346"/>
      <c r="N247" s="346"/>
      <c r="O247" s="349"/>
      <c r="P247" s="349"/>
      <c r="Q247" s="349"/>
      <c r="R247" s="349"/>
      <c r="S247" s="349"/>
      <c r="T247" s="436"/>
      <c r="U247" s="436"/>
      <c r="V247" s="436"/>
      <c r="W247" s="436"/>
      <c r="X247" s="464"/>
      <c r="Z247" s="445"/>
      <c r="AA247" s="436"/>
      <c r="AB247" s="436"/>
      <c r="AE247" s="436"/>
      <c r="AF247" s="439"/>
      <c r="AG247" s="349"/>
      <c r="AH247" s="349"/>
    </row>
    <row r="248" spans="1:34" ht="18">
      <c r="A248" s="346"/>
      <c r="D248" s="347"/>
      <c r="E248" s="346"/>
      <c r="F248" s="434"/>
      <c r="G248" s="434"/>
      <c r="H248" s="434"/>
      <c r="I248" s="434"/>
      <c r="J248" s="434"/>
      <c r="K248" s="434"/>
      <c r="L248" s="346"/>
      <c r="M248" s="346"/>
      <c r="N248" s="346"/>
      <c r="O248" s="349"/>
      <c r="P248" s="349"/>
      <c r="Q248" s="349"/>
      <c r="R248" s="349"/>
      <c r="S248" s="349"/>
      <c r="T248" s="436"/>
      <c r="U248" s="436"/>
      <c r="V248" s="436"/>
      <c r="W248" s="436"/>
      <c r="X248" s="464"/>
      <c r="Z248" s="445"/>
      <c r="AA248" s="436"/>
      <c r="AB248" s="436"/>
      <c r="AE248" s="436"/>
      <c r="AF248" s="439"/>
      <c r="AG248" s="349"/>
      <c r="AH248" s="349"/>
    </row>
    <row r="249" spans="1:34" ht="18">
      <c r="A249" s="346"/>
      <c r="D249" s="347"/>
      <c r="E249" s="346"/>
      <c r="F249" s="434"/>
      <c r="G249" s="434"/>
      <c r="H249" s="434"/>
      <c r="I249" s="434"/>
      <c r="J249" s="434"/>
      <c r="K249" s="434"/>
      <c r="L249" s="346"/>
      <c r="M249" s="346"/>
      <c r="N249" s="346"/>
      <c r="O249" s="349"/>
      <c r="P249" s="349"/>
      <c r="Q249" s="349"/>
      <c r="R249" s="349"/>
      <c r="S249" s="349"/>
      <c r="T249" s="436"/>
      <c r="U249" s="436"/>
      <c r="V249" s="436"/>
      <c r="W249" s="436"/>
      <c r="X249" s="464"/>
      <c r="Z249" s="445"/>
      <c r="AA249" s="436"/>
      <c r="AB249" s="436"/>
      <c r="AE249" s="436"/>
      <c r="AF249" s="439"/>
      <c r="AG249" s="349"/>
      <c r="AH249" s="349"/>
    </row>
    <row r="250" spans="1:34" ht="18">
      <c r="A250" s="346"/>
      <c r="D250" s="347"/>
      <c r="E250" s="346"/>
      <c r="F250" s="434"/>
      <c r="G250" s="434"/>
      <c r="H250" s="434"/>
      <c r="I250" s="434"/>
      <c r="J250" s="434"/>
      <c r="K250" s="434"/>
      <c r="L250" s="346"/>
      <c r="M250" s="346"/>
      <c r="N250" s="346"/>
      <c r="O250" s="349"/>
      <c r="P250" s="349"/>
      <c r="Q250" s="349"/>
      <c r="R250" s="349"/>
      <c r="S250" s="349"/>
      <c r="T250" s="436"/>
      <c r="U250" s="436"/>
      <c r="V250" s="436"/>
      <c r="W250" s="436"/>
      <c r="X250" s="464"/>
      <c r="Z250" s="445"/>
      <c r="AA250" s="436"/>
      <c r="AB250" s="436"/>
      <c r="AE250" s="436"/>
      <c r="AF250" s="439"/>
      <c r="AG250" s="349"/>
      <c r="AH250" s="349"/>
    </row>
    <row r="251" spans="1:34" ht="15" customHeight="1">
      <c r="A251" s="346"/>
      <c r="D251" s="347"/>
      <c r="E251" s="346"/>
      <c r="F251" s="434"/>
      <c r="G251" s="434"/>
      <c r="H251" s="434"/>
      <c r="I251" s="434"/>
      <c r="J251" s="434"/>
      <c r="K251" s="434"/>
      <c r="L251" s="346"/>
      <c r="M251" s="346"/>
      <c r="N251" s="346"/>
      <c r="O251" s="349"/>
      <c r="P251" s="349"/>
      <c r="Q251" s="349"/>
      <c r="R251" s="349"/>
      <c r="S251" s="349"/>
      <c r="T251" s="436"/>
      <c r="U251" s="436"/>
      <c r="V251" s="436"/>
      <c r="W251" s="436"/>
      <c r="X251" s="464"/>
      <c r="AA251" s="436"/>
      <c r="AB251" s="436"/>
      <c r="AE251" s="436"/>
      <c r="AF251" s="439"/>
      <c r="AG251" s="349"/>
      <c r="AH251" s="349"/>
    </row>
    <row r="252" spans="1:34" ht="18">
      <c r="A252" s="346"/>
      <c r="B252" s="446"/>
      <c r="D252" s="347"/>
      <c r="E252" s="346"/>
      <c r="F252" s="434"/>
      <c r="G252" s="434"/>
      <c r="H252" s="434"/>
      <c r="I252" s="434"/>
      <c r="J252" s="434"/>
      <c r="K252" s="434"/>
      <c r="L252" s="346"/>
      <c r="M252" s="346"/>
      <c r="N252" s="346"/>
      <c r="O252" s="349"/>
      <c r="P252" s="349"/>
      <c r="Q252" s="349"/>
      <c r="R252" s="349"/>
      <c r="S252" s="349"/>
      <c r="T252" s="349"/>
      <c r="U252" s="349"/>
      <c r="V252" s="286"/>
      <c r="W252" s="349"/>
      <c r="X252" s="447"/>
      <c r="Y252" s="447"/>
      <c r="Z252" s="349"/>
      <c r="AA252" s="349"/>
      <c r="AB252" s="349"/>
      <c r="AC252" s="436"/>
      <c r="AD252" s="436"/>
      <c r="AE252" s="436"/>
      <c r="AF252" s="439"/>
      <c r="AG252" s="349"/>
      <c r="AH252" s="349"/>
    </row>
    <row r="253" spans="1:34" s="450" customFormat="1" ht="18" customHeight="1">
      <c r="A253" s="448"/>
      <c r="B253" s="449"/>
      <c r="E253" s="448"/>
      <c r="F253" s="451"/>
      <c r="G253" s="451"/>
      <c r="H253" s="451"/>
      <c r="I253" s="451"/>
      <c r="J253" s="451"/>
      <c r="K253" s="451"/>
      <c r="L253" s="448"/>
      <c r="M253" s="448"/>
      <c r="N253" s="448"/>
      <c r="O253" s="286"/>
      <c r="P253" s="286"/>
      <c r="Q253" s="286"/>
      <c r="R253" s="286"/>
      <c r="S253" s="286"/>
      <c r="T253" s="286"/>
      <c r="U253" s="286"/>
      <c r="V253" s="286"/>
      <c r="W253" s="286"/>
      <c r="X253" s="452"/>
      <c r="Y253" s="452"/>
      <c r="Z253" s="286"/>
      <c r="AA253" s="286"/>
      <c r="AB253" s="286"/>
      <c r="AC253" s="453"/>
      <c r="AD253" s="453"/>
      <c r="AE253" s="453"/>
      <c r="AF253" s="454"/>
      <c r="AG253" s="286"/>
      <c r="AH253" s="286"/>
    </row>
    <row r="254" spans="1:34" s="450" customFormat="1" ht="15" customHeight="1">
      <c r="A254" s="448"/>
      <c r="B254" s="449"/>
      <c r="E254" s="448"/>
      <c r="F254" s="451"/>
      <c r="G254" s="451"/>
      <c r="H254" s="451"/>
      <c r="I254" s="451"/>
      <c r="J254" s="451"/>
      <c r="K254" s="451"/>
      <c r="L254" s="448"/>
      <c r="M254" s="448"/>
      <c r="N254" s="448"/>
      <c r="O254" s="286"/>
      <c r="P254" s="286"/>
      <c r="Q254" s="286"/>
      <c r="R254" s="286"/>
      <c r="S254" s="286"/>
      <c r="T254" s="286"/>
      <c r="U254" s="286"/>
      <c r="V254" s="286"/>
      <c r="W254" s="286"/>
      <c r="X254" s="452"/>
      <c r="Y254" s="452"/>
      <c r="Z254" s="286"/>
      <c r="AA254" s="286"/>
      <c r="AB254" s="286"/>
      <c r="AC254" s="453"/>
      <c r="AD254" s="453"/>
      <c r="AE254" s="453"/>
      <c r="AF254" s="454"/>
      <c r="AG254" s="286"/>
      <c r="AH254" s="286"/>
    </row>
    <row r="255" spans="1:34" s="450" customFormat="1" ht="15" customHeight="1">
      <c r="A255" s="448"/>
      <c r="B255" s="449"/>
      <c r="E255" s="448"/>
      <c r="F255" s="451"/>
      <c r="G255" s="451"/>
      <c r="H255" s="451"/>
      <c r="I255" s="451"/>
      <c r="J255" s="451"/>
      <c r="K255" s="451"/>
      <c r="L255" s="448"/>
      <c r="M255" s="448"/>
      <c r="N255" s="448"/>
      <c r="O255" s="286"/>
      <c r="P255" s="286"/>
      <c r="Q255" s="286"/>
      <c r="R255" s="286"/>
      <c r="S255" s="286"/>
      <c r="T255" s="286"/>
      <c r="U255" s="286"/>
      <c r="V255" s="286"/>
      <c r="W255" s="286"/>
      <c r="X255" s="452"/>
      <c r="Y255" s="452"/>
      <c r="Z255" s="286"/>
      <c r="AA255" s="286"/>
      <c r="AB255" s="286"/>
      <c r="AC255" s="453"/>
      <c r="AD255" s="453"/>
      <c r="AE255" s="453"/>
      <c r="AF255" s="454"/>
      <c r="AG255" s="286"/>
      <c r="AH255" s="286"/>
    </row>
    <row r="256" spans="1:34" ht="18">
      <c r="A256" s="346"/>
      <c r="B256" s="440"/>
      <c r="C256" s="440"/>
      <c r="D256" s="434"/>
      <c r="E256" s="346"/>
      <c r="F256" s="434"/>
      <c r="G256" s="434"/>
      <c r="H256" s="434"/>
      <c r="I256" s="434"/>
      <c r="J256" s="434"/>
      <c r="K256" s="434"/>
      <c r="L256" s="346"/>
      <c r="M256" s="346"/>
      <c r="N256" s="346"/>
      <c r="O256" s="349"/>
      <c r="P256" s="349"/>
      <c r="Q256" s="349"/>
      <c r="R256" s="349"/>
      <c r="S256" s="349"/>
      <c r="T256" s="349"/>
      <c r="U256" s="349"/>
      <c r="V256" s="286"/>
      <c r="W256" s="349"/>
      <c r="X256" s="447"/>
      <c r="Y256" s="447"/>
      <c r="Z256" s="349"/>
      <c r="AA256" s="349"/>
      <c r="AB256" s="349"/>
      <c r="AC256" s="436"/>
      <c r="AD256" s="436"/>
      <c r="AE256" s="436"/>
      <c r="AF256" s="439"/>
      <c r="AG256" s="349"/>
      <c r="AH256" s="349"/>
    </row>
    <row r="257" spans="1:34" ht="18">
      <c r="A257" s="346"/>
      <c r="B257" s="455"/>
      <c r="C257" s="455"/>
      <c r="E257" s="346"/>
      <c r="F257" s="434"/>
      <c r="G257" s="434"/>
      <c r="H257" s="434"/>
      <c r="I257" s="434"/>
      <c r="J257" s="434"/>
      <c r="K257" s="434"/>
      <c r="L257" s="346"/>
      <c r="M257" s="346"/>
      <c r="N257" s="346"/>
      <c r="O257" s="349"/>
      <c r="P257" s="349"/>
      <c r="Q257" s="349"/>
      <c r="R257" s="349"/>
      <c r="S257" s="349"/>
      <c r="T257" s="349"/>
      <c r="U257" s="349"/>
      <c r="V257" s="286"/>
      <c r="W257" s="349"/>
      <c r="X257" s="447"/>
      <c r="Y257" s="447"/>
      <c r="Z257" s="349"/>
      <c r="AA257" s="349"/>
      <c r="AB257" s="349"/>
      <c r="AC257" s="436"/>
      <c r="AD257" s="436"/>
      <c r="AE257" s="436"/>
      <c r="AF257" s="439"/>
      <c r="AG257" s="349"/>
      <c r="AH257" s="349"/>
    </row>
    <row r="258" spans="1:34" ht="18">
      <c r="A258" s="346"/>
      <c r="B258" s="445"/>
      <c r="C258" s="456"/>
      <c r="E258" s="346"/>
      <c r="F258" s="434"/>
      <c r="G258" s="434"/>
      <c r="H258" s="434"/>
      <c r="I258" s="434"/>
      <c r="J258" s="434"/>
      <c r="K258" s="434"/>
      <c r="L258" s="346"/>
      <c r="M258" s="346"/>
      <c r="N258" s="346"/>
      <c r="O258" s="349"/>
      <c r="P258" s="349"/>
      <c r="Q258" s="349"/>
      <c r="R258" s="349"/>
      <c r="S258" s="349"/>
      <c r="T258" s="349"/>
      <c r="U258" s="349"/>
      <c r="V258" s="286"/>
      <c r="W258" s="349"/>
      <c r="X258" s="447"/>
      <c r="Y258" s="447"/>
      <c r="Z258" s="349"/>
      <c r="AA258" s="349"/>
      <c r="AB258" s="349"/>
      <c r="AC258" s="436"/>
      <c r="AD258" s="436"/>
      <c r="AE258" s="436"/>
      <c r="AF258" s="439"/>
      <c r="AG258" s="349"/>
      <c r="AH258" s="349"/>
    </row>
    <row r="259" spans="1:34" ht="18">
      <c r="A259" s="346"/>
      <c r="B259" s="436"/>
      <c r="C259" s="456"/>
      <c r="F259" s="434"/>
      <c r="G259" s="434"/>
      <c r="H259" s="434"/>
      <c r="I259" s="434"/>
      <c r="J259" s="434"/>
      <c r="K259" s="434"/>
      <c r="L259" s="346"/>
      <c r="M259" s="346"/>
      <c r="N259" s="346"/>
      <c r="O259" s="349"/>
      <c r="P259" s="349"/>
      <c r="Q259" s="349"/>
      <c r="R259" s="349"/>
      <c r="S259" s="349"/>
      <c r="T259" s="349"/>
      <c r="U259" s="349"/>
      <c r="V259" s="286"/>
      <c r="W259" s="349"/>
      <c r="X259" s="447"/>
      <c r="Y259" s="447"/>
      <c r="Z259" s="349"/>
      <c r="AA259" s="349"/>
      <c r="AB259" s="349"/>
      <c r="AC259" s="436"/>
      <c r="AD259" s="436"/>
      <c r="AE259" s="436"/>
      <c r="AF259" s="439"/>
      <c r="AG259" s="349"/>
      <c r="AH259" s="349"/>
    </row>
    <row r="260" spans="1:34" ht="18">
      <c r="A260" s="346"/>
      <c r="B260" s="436"/>
      <c r="C260" s="436"/>
      <c r="F260" s="434"/>
      <c r="G260" s="434"/>
      <c r="H260" s="434"/>
      <c r="I260" s="434"/>
      <c r="J260" s="434"/>
      <c r="K260" s="434"/>
      <c r="L260" s="346"/>
      <c r="M260" s="346"/>
      <c r="N260" s="346"/>
      <c r="O260" s="349"/>
      <c r="P260" s="349"/>
      <c r="Q260" s="349"/>
      <c r="R260" s="349"/>
      <c r="S260" s="349"/>
      <c r="T260" s="349"/>
      <c r="U260" s="349"/>
      <c r="V260" s="286"/>
      <c r="W260" s="349"/>
      <c r="X260" s="447"/>
      <c r="Y260" s="447"/>
      <c r="Z260" s="349"/>
      <c r="AA260" s="349"/>
      <c r="AB260" s="349"/>
      <c r="AC260" s="436"/>
      <c r="AD260" s="436"/>
      <c r="AE260" s="436"/>
      <c r="AF260" s="439"/>
      <c r="AG260" s="349"/>
      <c r="AH260" s="349"/>
    </row>
    <row r="261" spans="1:34" ht="18">
      <c r="A261" s="346"/>
      <c r="B261" s="445"/>
      <c r="C261" s="445"/>
      <c r="F261" s="434"/>
      <c r="G261" s="434"/>
      <c r="H261" s="434"/>
      <c r="I261" s="434"/>
      <c r="J261" s="434"/>
      <c r="K261" s="434"/>
      <c r="L261" s="346"/>
      <c r="M261" s="346"/>
      <c r="N261" s="346"/>
      <c r="O261" s="349"/>
      <c r="P261" s="349"/>
      <c r="Q261" s="349"/>
      <c r="R261" s="349"/>
      <c r="S261" s="349"/>
      <c r="T261" s="349"/>
      <c r="U261" s="349"/>
      <c r="V261" s="286"/>
      <c r="W261" s="349"/>
      <c r="X261" s="447"/>
      <c r="Y261" s="447"/>
      <c r="Z261" s="349"/>
      <c r="AA261" s="349"/>
      <c r="AB261" s="349"/>
      <c r="AC261" s="436"/>
      <c r="AD261" s="436"/>
      <c r="AE261" s="436"/>
      <c r="AF261" s="439"/>
      <c r="AG261" s="349"/>
      <c r="AH261" s="349"/>
    </row>
    <row r="262" spans="1:34" ht="18">
      <c r="A262" s="346"/>
      <c r="B262" s="457"/>
      <c r="C262" s="457"/>
      <c r="F262" s="434"/>
      <c r="G262" s="434"/>
      <c r="H262" s="434"/>
      <c r="I262" s="434"/>
      <c r="J262" s="434"/>
      <c r="K262" s="434"/>
      <c r="L262" s="346"/>
      <c r="M262" s="346"/>
      <c r="N262" s="346"/>
      <c r="O262" s="349"/>
      <c r="P262" s="349"/>
      <c r="Q262" s="349"/>
      <c r="R262" s="349"/>
      <c r="S262" s="349"/>
      <c r="T262" s="349"/>
      <c r="U262" s="349"/>
      <c r="V262" s="286"/>
      <c r="W262" s="349"/>
      <c r="X262" s="447"/>
      <c r="Y262" s="447"/>
      <c r="Z262" s="349"/>
      <c r="AA262" s="349"/>
      <c r="AB262" s="349"/>
      <c r="AC262" s="436"/>
      <c r="AD262" s="436"/>
      <c r="AE262" s="436"/>
      <c r="AF262" s="439"/>
      <c r="AG262" s="349"/>
      <c r="AH262" s="349"/>
    </row>
    <row r="263" spans="1:34" ht="18">
      <c r="A263" s="346"/>
      <c r="B263" s="458"/>
      <c r="C263" s="459"/>
      <c r="F263" s="434"/>
      <c r="G263" s="434"/>
      <c r="H263" s="434"/>
      <c r="I263" s="434"/>
      <c r="J263" s="434"/>
      <c r="K263" s="434"/>
      <c r="L263" s="346"/>
      <c r="M263" s="346"/>
      <c r="N263" s="346"/>
      <c r="O263" s="349"/>
      <c r="P263" s="349"/>
      <c r="Q263" s="349"/>
      <c r="R263" s="349"/>
      <c r="S263" s="349"/>
      <c r="T263" s="349"/>
      <c r="U263" s="349"/>
      <c r="V263" s="286"/>
      <c r="W263" s="349"/>
      <c r="X263" s="447"/>
      <c r="Y263" s="447"/>
      <c r="Z263" s="349"/>
      <c r="AA263" s="349"/>
      <c r="AB263" s="349"/>
      <c r="AC263" s="436"/>
      <c r="AD263" s="436"/>
      <c r="AE263" s="436"/>
      <c r="AF263" s="439"/>
      <c r="AG263" s="349"/>
      <c r="AH263" s="349"/>
    </row>
    <row r="264" spans="1:34" ht="18">
      <c r="A264" s="346"/>
      <c r="B264" s="458"/>
      <c r="C264" s="459"/>
      <c r="F264" s="434"/>
      <c r="G264" s="434"/>
      <c r="H264" s="434"/>
      <c r="I264" s="434"/>
      <c r="J264" s="434"/>
      <c r="K264" s="434"/>
      <c r="L264" s="346"/>
      <c r="M264" s="346"/>
      <c r="N264" s="346"/>
      <c r="O264" s="349"/>
      <c r="P264" s="349"/>
      <c r="Q264" s="349"/>
      <c r="R264" s="349"/>
      <c r="S264" s="349"/>
      <c r="T264" s="349"/>
      <c r="U264" s="349"/>
      <c r="V264" s="286"/>
      <c r="W264" s="349"/>
      <c r="X264" s="447"/>
      <c r="Y264" s="447"/>
      <c r="Z264" s="349"/>
      <c r="AA264" s="349"/>
      <c r="AB264" s="349"/>
      <c r="AC264" s="436"/>
      <c r="AD264" s="436"/>
      <c r="AE264" s="436"/>
      <c r="AF264" s="439"/>
      <c r="AG264" s="349"/>
      <c r="AH264" s="349"/>
    </row>
    <row r="265" spans="1:34" ht="18">
      <c r="A265" s="346"/>
      <c r="B265" s="446"/>
      <c r="C265" s="446"/>
      <c r="D265" s="347"/>
      <c r="F265" s="434"/>
      <c r="G265" s="434"/>
      <c r="H265" s="434"/>
      <c r="I265" s="434"/>
      <c r="J265" s="434"/>
      <c r="K265" s="434"/>
      <c r="L265" s="346"/>
      <c r="M265" s="346"/>
      <c r="N265" s="346"/>
      <c r="O265" s="349"/>
      <c r="P265" s="349"/>
      <c r="Q265" s="349"/>
      <c r="R265" s="349"/>
      <c r="S265" s="349"/>
      <c r="T265" s="349"/>
      <c r="U265" s="349"/>
      <c r="V265" s="286"/>
      <c r="W265" s="349"/>
      <c r="X265" s="447"/>
      <c r="Y265" s="447"/>
      <c r="Z265" s="349"/>
      <c r="AA265" s="349"/>
      <c r="AB265" s="349"/>
      <c r="AC265" s="436"/>
      <c r="AD265" s="436"/>
      <c r="AE265" s="436"/>
      <c r="AF265" s="439"/>
      <c r="AG265" s="349"/>
      <c r="AH265" s="349"/>
    </row>
    <row r="266" spans="1:34" ht="18">
      <c r="A266" s="346"/>
      <c r="B266" s="446"/>
      <c r="C266" s="446"/>
      <c r="D266" s="347"/>
      <c r="F266" s="434"/>
      <c r="G266" s="434"/>
      <c r="H266" s="434"/>
      <c r="I266" s="434"/>
      <c r="J266" s="434"/>
      <c r="K266" s="434"/>
      <c r="L266" s="346"/>
      <c r="M266" s="346"/>
      <c r="N266" s="346"/>
      <c r="O266" s="349"/>
      <c r="P266" s="349"/>
      <c r="Q266" s="349"/>
      <c r="R266" s="349"/>
      <c r="S266" s="349"/>
      <c r="T266" s="349"/>
      <c r="U266" s="349"/>
      <c r="V266" s="286"/>
      <c r="W266" s="349"/>
      <c r="X266" s="447"/>
      <c r="Y266" s="447"/>
      <c r="Z266" s="349"/>
      <c r="AA266" s="349"/>
      <c r="AB266" s="349"/>
      <c r="AC266" s="436"/>
      <c r="AD266" s="436"/>
      <c r="AE266" s="436"/>
      <c r="AF266" s="439"/>
      <c r="AG266" s="349"/>
      <c r="AH266" s="349"/>
    </row>
    <row r="267" spans="1:34" ht="18">
      <c r="A267" s="346"/>
      <c r="B267" s="446"/>
      <c r="C267" s="446"/>
      <c r="D267" s="347"/>
      <c r="F267" s="434"/>
      <c r="G267" s="434"/>
      <c r="H267" s="434"/>
      <c r="I267" s="434"/>
      <c r="J267" s="434"/>
      <c r="K267" s="434"/>
      <c r="L267" s="346"/>
      <c r="M267" s="346"/>
      <c r="N267" s="346"/>
      <c r="O267" s="349"/>
      <c r="P267" s="349"/>
      <c r="Q267" s="349"/>
      <c r="R267" s="349"/>
      <c r="S267" s="349"/>
      <c r="T267" s="349"/>
      <c r="U267" s="349"/>
      <c r="V267" s="286"/>
      <c r="W267" s="349"/>
      <c r="X267" s="447"/>
      <c r="Y267" s="447"/>
      <c r="Z267" s="349"/>
      <c r="AA267" s="349"/>
      <c r="AB267" s="349"/>
      <c r="AC267" s="436"/>
      <c r="AD267" s="436"/>
      <c r="AE267" s="436"/>
      <c r="AF267" s="439"/>
      <c r="AG267" s="349"/>
      <c r="AH267" s="349"/>
    </row>
    <row r="268" spans="1:34" ht="18">
      <c r="A268" s="346"/>
      <c r="B268" s="446"/>
      <c r="C268" s="446"/>
      <c r="D268" s="347"/>
      <c r="F268" s="434"/>
      <c r="G268" s="434"/>
      <c r="H268" s="434"/>
      <c r="I268" s="434"/>
      <c r="J268" s="434"/>
      <c r="K268" s="434"/>
      <c r="L268" s="346"/>
      <c r="M268" s="346"/>
      <c r="N268" s="346"/>
      <c r="O268" s="349"/>
      <c r="P268" s="349"/>
      <c r="Q268" s="349"/>
      <c r="R268" s="349"/>
      <c r="S268" s="349"/>
      <c r="T268" s="349"/>
      <c r="U268" s="349"/>
      <c r="V268" s="286"/>
      <c r="W268" s="349"/>
      <c r="X268" s="447"/>
      <c r="Y268" s="447"/>
      <c r="Z268" s="349"/>
      <c r="AA268" s="349"/>
      <c r="AB268" s="349"/>
      <c r="AC268" s="436"/>
      <c r="AD268" s="436"/>
      <c r="AE268" s="436"/>
      <c r="AF268" s="439"/>
      <c r="AG268" s="349"/>
      <c r="AH268" s="349"/>
    </row>
    <row r="269" spans="1:34" ht="18">
      <c r="A269" s="346"/>
      <c r="B269" s="446"/>
      <c r="C269" s="446"/>
      <c r="D269" s="347"/>
      <c r="F269" s="434"/>
      <c r="G269" s="434"/>
      <c r="H269" s="434"/>
      <c r="I269" s="434"/>
      <c r="J269" s="434"/>
      <c r="K269" s="434"/>
      <c r="L269" s="346"/>
      <c r="M269" s="346"/>
      <c r="N269" s="346"/>
      <c r="O269" s="349"/>
      <c r="P269" s="349"/>
      <c r="Q269" s="349"/>
      <c r="R269" s="349"/>
      <c r="S269" s="349"/>
      <c r="T269" s="349"/>
      <c r="U269" s="349"/>
      <c r="V269" s="286"/>
      <c r="W269" s="349"/>
      <c r="X269" s="447"/>
      <c r="Y269" s="447"/>
      <c r="Z269" s="349"/>
      <c r="AA269" s="349"/>
      <c r="AB269" s="349"/>
      <c r="AC269" s="436"/>
      <c r="AD269" s="436"/>
      <c r="AE269" s="436"/>
      <c r="AF269" s="439"/>
      <c r="AG269" s="349"/>
      <c r="AH269" s="349"/>
    </row>
    <row r="270" spans="1:34" ht="18">
      <c r="A270" s="346"/>
      <c r="B270" s="446"/>
      <c r="C270" s="446"/>
      <c r="D270" s="347"/>
      <c r="F270" s="434"/>
      <c r="G270" s="434"/>
      <c r="H270" s="434"/>
      <c r="I270" s="434"/>
      <c r="J270" s="434"/>
      <c r="K270" s="434"/>
      <c r="L270" s="346"/>
      <c r="M270" s="346"/>
      <c r="N270" s="346"/>
      <c r="O270" s="349"/>
      <c r="P270" s="349"/>
      <c r="Q270" s="349"/>
      <c r="R270" s="349"/>
      <c r="S270" s="349"/>
      <c r="T270" s="349"/>
      <c r="U270" s="349"/>
      <c r="V270" s="286"/>
      <c r="W270" s="349"/>
      <c r="X270" s="447"/>
      <c r="Y270" s="447"/>
      <c r="Z270" s="349"/>
      <c r="AA270" s="349"/>
      <c r="AB270" s="349"/>
      <c r="AC270" s="436"/>
      <c r="AD270" s="436"/>
      <c r="AE270" s="436"/>
      <c r="AF270" s="439"/>
      <c r="AG270" s="349"/>
      <c r="AH270" s="349"/>
    </row>
    <row r="271" spans="1:34" ht="18">
      <c r="A271" s="346"/>
      <c r="B271" s="446"/>
      <c r="C271" s="446"/>
      <c r="D271" s="347"/>
      <c r="F271" s="434"/>
      <c r="G271" s="434"/>
      <c r="H271" s="434"/>
      <c r="I271" s="434"/>
      <c r="J271" s="434"/>
      <c r="K271" s="434"/>
      <c r="L271" s="346"/>
      <c r="M271" s="346"/>
      <c r="N271" s="346"/>
      <c r="O271" s="349"/>
      <c r="P271" s="349"/>
      <c r="Q271" s="349"/>
      <c r="R271" s="349"/>
      <c r="S271" s="349"/>
      <c r="T271" s="349"/>
      <c r="U271" s="349"/>
      <c r="V271" s="286"/>
      <c r="W271" s="349"/>
      <c r="X271" s="447"/>
      <c r="Y271" s="447"/>
      <c r="Z271" s="349"/>
      <c r="AA271" s="349"/>
      <c r="AB271" s="349"/>
      <c r="AC271" s="436"/>
      <c r="AD271" s="436"/>
      <c r="AE271" s="436"/>
      <c r="AF271" s="439"/>
      <c r="AG271" s="349"/>
      <c r="AH271" s="349"/>
    </row>
    <row r="295" spans="1:34" ht="18">
      <c r="A295" s="346"/>
      <c r="B295" s="446"/>
      <c r="C295" s="446"/>
      <c r="D295" s="347"/>
      <c r="F295" s="434"/>
      <c r="G295" s="434"/>
      <c r="H295" s="434"/>
      <c r="I295" s="434"/>
      <c r="J295" s="434"/>
      <c r="K295" s="434"/>
      <c r="L295" s="346"/>
      <c r="M295" s="346"/>
      <c r="N295" s="346"/>
      <c r="O295" s="349"/>
      <c r="P295" s="349"/>
      <c r="Q295" s="349"/>
      <c r="R295" s="349"/>
      <c r="S295" s="349"/>
      <c r="T295" s="349"/>
      <c r="U295" s="349"/>
      <c r="V295" s="286"/>
      <c r="W295" s="349"/>
      <c r="X295" s="447"/>
      <c r="Y295" s="447"/>
      <c r="Z295" s="349"/>
      <c r="AA295" s="349"/>
      <c r="AB295" s="349"/>
      <c r="AC295" s="436"/>
      <c r="AD295" s="436"/>
      <c r="AE295" s="436"/>
      <c r="AF295" s="439"/>
      <c r="AG295" s="349"/>
      <c r="AH295" s="349"/>
    </row>
    <row r="296" spans="1:34" ht="18">
      <c r="A296" s="346"/>
      <c r="B296" s="446"/>
      <c r="C296" s="446"/>
      <c r="D296" s="347"/>
      <c r="F296" s="434"/>
      <c r="G296" s="434"/>
      <c r="H296" s="434"/>
      <c r="I296" s="434"/>
      <c r="J296" s="434"/>
      <c r="K296" s="434"/>
      <c r="L296" s="346"/>
      <c r="M296" s="346"/>
      <c r="N296" s="346"/>
      <c r="O296" s="349"/>
      <c r="P296" s="349"/>
      <c r="Q296" s="349"/>
      <c r="R296" s="349"/>
      <c r="S296" s="349"/>
      <c r="T296" s="349"/>
      <c r="U296" s="349"/>
      <c r="V296" s="286"/>
      <c r="W296" s="349"/>
      <c r="X296" s="447"/>
      <c r="Y296" s="447"/>
      <c r="Z296" s="349"/>
      <c r="AA296" s="349"/>
      <c r="AB296" s="349"/>
      <c r="AC296" s="436"/>
      <c r="AD296" s="436"/>
      <c r="AE296" s="436"/>
      <c r="AF296" s="439"/>
      <c r="AG296" s="349"/>
      <c r="AH296" s="349"/>
    </row>
    <row r="297" spans="1:34" ht="18">
      <c r="A297" s="346"/>
      <c r="B297" s="446"/>
      <c r="C297" s="446"/>
      <c r="D297" s="347"/>
      <c r="F297" s="434"/>
      <c r="G297" s="434"/>
      <c r="H297" s="434"/>
      <c r="I297" s="434"/>
      <c r="J297" s="434"/>
      <c r="K297" s="434"/>
      <c r="L297" s="346"/>
      <c r="M297" s="346"/>
      <c r="N297" s="346"/>
      <c r="O297" s="349"/>
      <c r="P297" s="349"/>
      <c r="Q297" s="349"/>
      <c r="R297" s="349"/>
      <c r="S297" s="349"/>
      <c r="T297" s="349"/>
      <c r="U297" s="349"/>
      <c r="V297" s="286"/>
      <c r="W297" s="349"/>
      <c r="X297" s="447"/>
      <c r="Y297" s="447"/>
      <c r="Z297" s="349"/>
      <c r="AA297" s="349"/>
      <c r="AB297" s="349"/>
      <c r="AC297" s="436"/>
      <c r="AD297" s="436"/>
      <c r="AE297" s="436"/>
      <c r="AF297" s="439"/>
      <c r="AG297" s="349"/>
      <c r="AH297" s="349"/>
    </row>
    <row r="298" spans="1:34" ht="18">
      <c r="A298" s="346"/>
      <c r="B298" s="446"/>
      <c r="C298" s="446"/>
      <c r="D298" s="347"/>
      <c r="F298" s="434"/>
      <c r="G298" s="434"/>
      <c r="H298" s="434"/>
      <c r="I298" s="434"/>
      <c r="J298" s="434"/>
      <c r="K298" s="434"/>
      <c r="L298" s="346"/>
      <c r="M298" s="346"/>
      <c r="N298" s="346"/>
      <c r="O298" s="349"/>
      <c r="P298" s="349"/>
      <c r="Q298" s="349"/>
      <c r="R298" s="349"/>
      <c r="S298" s="349"/>
      <c r="T298" s="349"/>
      <c r="U298" s="349"/>
      <c r="V298" s="286"/>
      <c r="W298" s="349"/>
      <c r="X298" s="447"/>
      <c r="Y298" s="447"/>
      <c r="Z298" s="349"/>
      <c r="AA298" s="349"/>
      <c r="AB298" s="349"/>
      <c r="AC298" s="436"/>
      <c r="AD298" s="436"/>
      <c r="AE298" s="436"/>
      <c r="AF298" s="439"/>
      <c r="AG298" s="349"/>
      <c r="AH298" s="349"/>
    </row>
    <row r="299" spans="1:34" ht="18">
      <c r="A299" s="346"/>
      <c r="B299" s="446"/>
      <c r="C299" s="446"/>
      <c r="D299" s="347"/>
      <c r="F299" s="434"/>
      <c r="G299" s="434"/>
      <c r="H299" s="434"/>
      <c r="I299" s="434"/>
      <c r="J299" s="434"/>
      <c r="K299" s="434"/>
      <c r="L299" s="346"/>
      <c r="M299" s="346"/>
      <c r="N299" s="346"/>
      <c r="O299" s="349"/>
      <c r="P299" s="349"/>
      <c r="Q299" s="349"/>
      <c r="R299" s="349"/>
      <c r="S299" s="349"/>
      <c r="T299" s="349"/>
      <c r="U299" s="349"/>
      <c r="V299" s="286"/>
      <c r="W299" s="349"/>
      <c r="X299" s="447"/>
      <c r="Y299" s="447"/>
      <c r="Z299" s="349"/>
      <c r="AA299" s="349"/>
      <c r="AB299" s="349"/>
      <c r="AC299" s="436"/>
      <c r="AD299" s="436"/>
      <c r="AE299" s="436"/>
      <c r="AF299" s="439"/>
      <c r="AG299" s="349"/>
      <c r="AH299" s="349"/>
    </row>
    <row r="300" spans="1:34" ht="18">
      <c r="A300" s="346"/>
      <c r="B300" s="446"/>
      <c r="C300" s="446"/>
      <c r="D300" s="347"/>
      <c r="F300" s="434"/>
      <c r="G300" s="434"/>
      <c r="H300" s="434"/>
      <c r="I300" s="434"/>
      <c r="J300" s="434"/>
      <c r="K300" s="434"/>
      <c r="L300" s="346"/>
      <c r="M300" s="346"/>
      <c r="N300" s="346"/>
      <c r="O300" s="349"/>
      <c r="P300" s="349"/>
      <c r="Q300" s="349"/>
      <c r="R300" s="349"/>
      <c r="S300" s="349"/>
      <c r="T300" s="349"/>
      <c r="U300" s="349"/>
      <c r="V300" s="286"/>
      <c r="W300" s="349"/>
      <c r="X300" s="447"/>
      <c r="Y300" s="447"/>
      <c r="Z300" s="349"/>
      <c r="AA300" s="349"/>
      <c r="AB300" s="349"/>
      <c r="AC300" s="436"/>
      <c r="AD300" s="436"/>
      <c r="AE300" s="436"/>
      <c r="AF300" s="439"/>
      <c r="AG300" s="349"/>
      <c r="AH300" s="349"/>
    </row>
    <row r="301" spans="1:34" ht="18">
      <c r="A301" s="346"/>
      <c r="B301" s="446"/>
      <c r="C301" s="446"/>
      <c r="D301" s="347"/>
      <c r="F301" s="434"/>
      <c r="G301" s="434"/>
      <c r="H301" s="434"/>
      <c r="I301" s="434"/>
      <c r="J301" s="434"/>
      <c r="K301" s="434"/>
      <c r="L301" s="346"/>
      <c r="M301" s="346"/>
      <c r="N301" s="346"/>
      <c r="O301" s="349"/>
      <c r="P301" s="349"/>
      <c r="Q301" s="349"/>
      <c r="R301" s="349"/>
      <c r="S301" s="349"/>
      <c r="T301" s="349"/>
      <c r="U301" s="349"/>
      <c r="V301" s="286"/>
      <c r="W301" s="349"/>
      <c r="X301" s="447"/>
      <c r="Y301" s="447"/>
      <c r="Z301" s="349"/>
      <c r="AA301" s="349"/>
      <c r="AB301" s="349"/>
      <c r="AC301" s="436"/>
      <c r="AD301" s="436"/>
      <c r="AE301" s="436"/>
      <c r="AF301" s="439"/>
      <c r="AG301" s="349"/>
      <c r="AH301" s="349"/>
    </row>
    <row r="302" spans="1:34" ht="18">
      <c r="A302" s="346"/>
      <c r="B302" s="446"/>
      <c r="C302" s="446"/>
      <c r="D302" s="347"/>
      <c r="F302" s="434"/>
      <c r="G302" s="434"/>
      <c r="H302" s="434"/>
      <c r="I302" s="434"/>
      <c r="J302" s="434"/>
      <c r="K302" s="434"/>
      <c r="L302" s="346"/>
      <c r="M302" s="346"/>
      <c r="N302" s="346"/>
      <c r="O302" s="349"/>
      <c r="P302" s="349"/>
      <c r="Q302" s="349"/>
      <c r="R302" s="349"/>
      <c r="S302" s="349"/>
      <c r="T302" s="349"/>
      <c r="U302" s="349"/>
      <c r="V302" s="286"/>
      <c r="W302" s="349"/>
      <c r="X302" s="447"/>
      <c r="Y302" s="447"/>
      <c r="Z302" s="349"/>
      <c r="AA302" s="349"/>
      <c r="AB302" s="349"/>
      <c r="AC302" s="436"/>
      <c r="AD302" s="436"/>
      <c r="AE302" s="436"/>
      <c r="AF302" s="439"/>
      <c r="AG302" s="349"/>
      <c r="AH302" s="349"/>
    </row>
    <row r="303" spans="1:34" ht="18">
      <c r="A303" s="346"/>
      <c r="B303" s="446"/>
      <c r="C303" s="446"/>
      <c r="D303" s="347"/>
      <c r="F303" s="434"/>
      <c r="G303" s="434"/>
      <c r="H303" s="434"/>
      <c r="I303" s="434"/>
      <c r="J303" s="434"/>
      <c r="K303" s="434"/>
      <c r="L303" s="346"/>
      <c r="M303" s="346"/>
      <c r="N303" s="346"/>
      <c r="O303" s="349"/>
      <c r="P303" s="349"/>
      <c r="Q303" s="349"/>
      <c r="R303" s="349"/>
      <c r="S303" s="349"/>
      <c r="T303" s="349"/>
      <c r="U303" s="349"/>
      <c r="V303" s="286"/>
      <c r="W303" s="349"/>
      <c r="X303" s="447"/>
      <c r="Y303" s="447"/>
      <c r="Z303" s="349"/>
      <c r="AA303" s="349"/>
      <c r="AB303" s="349"/>
      <c r="AC303" s="436"/>
      <c r="AD303" s="436"/>
      <c r="AE303" s="436"/>
      <c r="AF303" s="439"/>
      <c r="AG303" s="349"/>
      <c r="AH303" s="349"/>
    </row>
    <row r="304" spans="1:34" ht="18">
      <c r="A304" s="346"/>
      <c r="B304" s="446"/>
      <c r="C304" s="446"/>
      <c r="D304" s="347"/>
      <c r="F304" s="434"/>
      <c r="G304" s="434"/>
      <c r="H304" s="434"/>
      <c r="I304" s="434"/>
      <c r="J304" s="434"/>
      <c r="K304" s="434"/>
      <c r="L304" s="346"/>
      <c r="M304" s="346"/>
      <c r="N304" s="346"/>
      <c r="O304" s="349"/>
      <c r="P304" s="349"/>
      <c r="Q304" s="349"/>
      <c r="R304" s="349"/>
      <c r="S304" s="349"/>
      <c r="T304" s="349"/>
      <c r="U304" s="349"/>
      <c r="V304" s="286"/>
      <c r="W304" s="349"/>
      <c r="X304" s="447"/>
      <c r="Y304" s="447"/>
      <c r="Z304" s="349"/>
      <c r="AA304" s="349"/>
      <c r="AB304" s="349"/>
      <c r="AC304" s="436"/>
      <c r="AD304" s="436"/>
      <c r="AE304" s="436"/>
      <c r="AF304" s="439"/>
      <c r="AG304" s="349"/>
      <c r="AH304" s="349"/>
    </row>
    <row r="305" spans="1:34" ht="18">
      <c r="A305" s="346"/>
      <c r="B305" s="446"/>
      <c r="C305" s="446"/>
      <c r="D305" s="347"/>
      <c r="F305" s="434"/>
      <c r="G305" s="434"/>
      <c r="H305" s="434"/>
      <c r="I305" s="434"/>
      <c r="J305" s="434"/>
      <c r="K305" s="434"/>
      <c r="L305" s="346"/>
      <c r="M305" s="346"/>
      <c r="N305" s="346"/>
      <c r="O305" s="349"/>
      <c r="P305" s="349"/>
      <c r="Q305" s="349"/>
      <c r="R305" s="349"/>
      <c r="S305" s="349"/>
      <c r="T305" s="349"/>
      <c r="U305" s="349"/>
      <c r="V305" s="286"/>
      <c r="W305" s="349"/>
      <c r="X305" s="447"/>
      <c r="Y305" s="447"/>
      <c r="Z305" s="349"/>
      <c r="AA305" s="349"/>
      <c r="AB305" s="349"/>
      <c r="AC305" s="436"/>
      <c r="AD305" s="436"/>
      <c r="AE305" s="436"/>
      <c r="AF305" s="439"/>
      <c r="AG305" s="349"/>
      <c r="AH305" s="349"/>
    </row>
    <row r="306" spans="1:34" ht="18">
      <c r="A306" s="346"/>
      <c r="B306" s="446"/>
      <c r="C306" s="446"/>
      <c r="D306" s="347"/>
      <c r="F306" s="434"/>
      <c r="G306" s="434"/>
      <c r="H306" s="434"/>
      <c r="I306" s="434"/>
      <c r="J306" s="434"/>
      <c r="K306" s="434"/>
      <c r="L306" s="346"/>
      <c r="M306" s="346"/>
      <c r="N306" s="346"/>
      <c r="O306" s="349"/>
      <c r="P306" s="349"/>
      <c r="Q306" s="349"/>
      <c r="R306" s="349"/>
      <c r="S306" s="349"/>
      <c r="T306" s="349"/>
      <c r="U306" s="349"/>
      <c r="V306" s="286"/>
      <c r="W306" s="349"/>
      <c r="X306" s="447"/>
      <c r="Y306" s="447"/>
      <c r="Z306" s="349"/>
      <c r="AA306" s="349"/>
      <c r="AB306" s="349"/>
      <c r="AC306" s="436"/>
      <c r="AD306" s="436"/>
      <c r="AE306" s="436"/>
      <c r="AF306" s="439"/>
      <c r="AG306" s="349"/>
      <c r="AH306" s="349"/>
    </row>
    <row r="307" spans="1:34" ht="18">
      <c r="A307" s="346"/>
      <c r="B307" s="446"/>
      <c r="C307" s="446"/>
      <c r="D307" s="347"/>
      <c r="F307" s="434"/>
      <c r="G307" s="434"/>
      <c r="H307" s="434"/>
      <c r="I307" s="434"/>
      <c r="J307" s="434"/>
      <c r="K307" s="434"/>
      <c r="L307" s="346"/>
      <c r="M307" s="346"/>
      <c r="N307" s="346"/>
      <c r="O307" s="349"/>
      <c r="P307" s="349"/>
      <c r="Q307" s="349"/>
      <c r="R307" s="349"/>
      <c r="S307" s="349"/>
      <c r="T307" s="349"/>
      <c r="U307" s="349"/>
      <c r="V307" s="286"/>
      <c r="W307" s="349"/>
      <c r="X307" s="447"/>
      <c r="Y307" s="447"/>
      <c r="Z307" s="349"/>
      <c r="AA307" s="349"/>
      <c r="AB307" s="349"/>
      <c r="AC307" s="436"/>
      <c r="AD307" s="436"/>
      <c r="AE307" s="436"/>
      <c r="AF307" s="439"/>
      <c r="AG307" s="349"/>
      <c r="AH307" s="349"/>
    </row>
    <row r="308" spans="1:34" ht="18">
      <c r="A308" s="346"/>
      <c r="B308" s="446"/>
      <c r="C308" s="446"/>
      <c r="D308" s="347"/>
      <c r="F308" s="434"/>
      <c r="G308" s="434"/>
      <c r="H308" s="434"/>
      <c r="I308" s="434"/>
      <c r="J308" s="434"/>
      <c r="K308" s="434"/>
      <c r="L308" s="346"/>
      <c r="M308" s="346"/>
      <c r="N308" s="346"/>
      <c r="O308" s="349"/>
      <c r="P308" s="349"/>
      <c r="Q308" s="349"/>
      <c r="R308" s="349"/>
      <c r="S308" s="349"/>
      <c r="T308" s="349"/>
      <c r="U308" s="349"/>
      <c r="V308" s="286"/>
      <c r="W308" s="349"/>
      <c r="X308" s="447"/>
      <c r="Y308" s="447"/>
      <c r="Z308" s="349"/>
      <c r="AA308" s="349"/>
      <c r="AB308" s="349"/>
      <c r="AC308" s="436"/>
      <c r="AD308" s="436"/>
      <c r="AE308" s="436"/>
      <c r="AF308" s="439"/>
      <c r="AG308" s="349"/>
      <c r="AH308" s="349"/>
    </row>
    <row r="309" spans="1:34" ht="18">
      <c r="A309" s="346"/>
      <c r="B309" s="446"/>
      <c r="C309" s="446"/>
      <c r="D309" s="347"/>
      <c r="F309" s="434"/>
      <c r="G309" s="434"/>
      <c r="H309" s="434"/>
      <c r="I309" s="434"/>
      <c r="J309" s="434"/>
      <c r="K309" s="434"/>
      <c r="L309" s="346"/>
      <c r="M309" s="346"/>
      <c r="N309" s="346"/>
      <c r="O309" s="349"/>
      <c r="P309" s="349"/>
      <c r="Q309" s="349"/>
      <c r="R309" s="349"/>
      <c r="S309" s="349"/>
      <c r="T309" s="349"/>
      <c r="U309" s="349"/>
      <c r="V309" s="286"/>
      <c r="W309" s="349"/>
      <c r="X309" s="447"/>
      <c r="Y309" s="447"/>
      <c r="Z309" s="349"/>
      <c r="AA309" s="349"/>
      <c r="AB309" s="349"/>
      <c r="AC309" s="436"/>
      <c r="AD309" s="436"/>
      <c r="AE309" s="436"/>
      <c r="AF309" s="439"/>
      <c r="AG309" s="349"/>
      <c r="AH309" s="349"/>
    </row>
    <row r="310" spans="1:34" ht="18">
      <c r="A310" s="346"/>
      <c r="B310" s="446"/>
      <c r="C310" s="446"/>
      <c r="D310" s="347"/>
      <c r="F310" s="434"/>
      <c r="G310" s="434"/>
      <c r="H310" s="434"/>
      <c r="I310" s="434"/>
      <c r="J310" s="434"/>
      <c r="K310" s="434"/>
      <c r="L310" s="346"/>
      <c r="M310" s="346"/>
      <c r="N310" s="346"/>
      <c r="O310" s="349"/>
      <c r="P310" s="349"/>
      <c r="Q310" s="349"/>
      <c r="R310" s="349"/>
      <c r="S310" s="349"/>
      <c r="T310" s="349"/>
      <c r="U310" s="349"/>
      <c r="V310" s="286"/>
      <c r="W310" s="349"/>
      <c r="X310" s="447"/>
      <c r="Y310" s="447"/>
      <c r="Z310" s="349"/>
      <c r="AA310" s="349"/>
      <c r="AB310" s="349"/>
      <c r="AC310" s="436"/>
      <c r="AD310" s="436"/>
      <c r="AE310" s="436"/>
      <c r="AF310" s="439"/>
      <c r="AG310" s="349"/>
      <c r="AH310" s="349"/>
    </row>
    <row r="311" spans="1:34" ht="18">
      <c r="A311" s="346"/>
      <c r="B311" s="446"/>
      <c r="C311" s="446"/>
      <c r="D311" s="347"/>
      <c r="F311" s="434"/>
      <c r="G311" s="434"/>
      <c r="H311" s="434"/>
      <c r="I311" s="434"/>
      <c r="J311" s="434"/>
      <c r="K311" s="434"/>
      <c r="L311" s="346"/>
      <c r="M311" s="346"/>
      <c r="N311" s="346"/>
      <c r="O311" s="349"/>
      <c r="P311" s="349"/>
      <c r="Q311" s="349"/>
      <c r="R311" s="349"/>
      <c r="S311" s="349"/>
      <c r="T311" s="349"/>
      <c r="U311" s="349"/>
      <c r="V311" s="286"/>
      <c r="W311" s="349"/>
      <c r="X311" s="447"/>
      <c r="Y311" s="447"/>
      <c r="Z311" s="349"/>
      <c r="AA311" s="349"/>
      <c r="AB311" s="349"/>
      <c r="AC311" s="436"/>
      <c r="AD311" s="436"/>
      <c r="AE311" s="436"/>
      <c r="AF311" s="439"/>
      <c r="AG311" s="349"/>
      <c r="AH311" s="349"/>
    </row>
    <row r="312" spans="1:34" ht="18">
      <c r="A312" s="346"/>
      <c r="D312" s="347"/>
      <c r="F312" s="434"/>
      <c r="G312" s="434"/>
      <c r="H312" s="434"/>
      <c r="I312" s="434"/>
      <c r="J312" s="434"/>
      <c r="K312" s="434"/>
      <c r="L312" s="346"/>
      <c r="M312" s="346"/>
      <c r="N312" s="346"/>
      <c r="O312" s="349"/>
      <c r="P312" s="349"/>
      <c r="Q312" s="349"/>
      <c r="R312" s="349"/>
      <c r="S312" s="349"/>
      <c r="T312" s="349"/>
      <c r="U312" s="349"/>
      <c r="V312" s="286"/>
      <c r="W312" s="349"/>
      <c r="X312" s="447"/>
      <c r="Y312" s="447"/>
      <c r="Z312" s="349"/>
      <c r="AA312" s="349"/>
      <c r="AB312" s="349"/>
      <c r="AC312" s="436"/>
      <c r="AD312" s="436"/>
      <c r="AE312" s="436"/>
      <c r="AF312" s="439"/>
      <c r="AG312" s="349"/>
      <c r="AH312" s="349"/>
    </row>
    <row r="313" spans="1:34" ht="18">
      <c r="A313" s="346"/>
      <c r="D313" s="347"/>
      <c r="F313" s="434"/>
      <c r="G313" s="434"/>
      <c r="H313" s="434"/>
      <c r="I313" s="434"/>
      <c r="J313" s="434"/>
      <c r="K313" s="434"/>
      <c r="L313" s="346"/>
      <c r="M313" s="346"/>
      <c r="N313" s="346"/>
      <c r="O313" s="349"/>
      <c r="P313" s="349"/>
      <c r="Q313" s="349"/>
      <c r="R313" s="349"/>
      <c r="S313" s="349"/>
      <c r="T313" s="349"/>
      <c r="U313" s="349"/>
      <c r="V313" s="286"/>
      <c r="W313" s="349"/>
      <c r="X313" s="447"/>
      <c r="Y313" s="447"/>
      <c r="Z313" s="349"/>
      <c r="AA313" s="349"/>
      <c r="AB313" s="349"/>
      <c r="AC313" s="436"/>
      <c r="AD313" s="436"/>
      <c r="AE313" s="436"/>
      <c r="AF313" s="439"/>
      <c r="AG313" s="349"/>
      <c r="AH313" s="349"/>
    </row>
  </sheetData>
  <mergeCells count="29">
    <mergeCell ref="A1:AG1"/>
    <mergeCell ref="AG3:AG9"/>
    <mergeCell ref="H5:K6"/>
    <mergeCell ref="L5:O6"/>
    <mergeCell ref="P5:S6"/>
    <mergeCell ref="T5:W6"/>
    <mergeCell ref="AB5:AB9"/>
    <mergeCell ref="AC5:AC9"/>
    <mergeCell ref="AD5:AD9"/>
    <mergeCell ref="AE5:AE9"/>
    <mergeCell ref="K7:K9"/>
    <mergeCell ref="O7:O9"/>
    <mergeCell ref="S7:S9"/>
    <mergeCell ref="W7:W9"/>
    <mergeCell ref="A3:A9"/>
    <mergeCell ref="B3:B9"/>
    <mergeCell ref="D3:D9"/>
    <mergeCell ref="E3:E9"/>
    <mergeCell ref="F3:F9"/>
    <mergeCell ref="G3:G9"/>
    <mergeCell ref="H3:K4"/>
    <mergeCell ref="AB3:AC4"/>
    <mergeCell ref="AD3:AE4"/>
    <mergeCell ref="AF3:AF9"/>
    <mergeCell ref="L3:O4"/>
    <mergeCell ref="P3:S4"/>
    <mergeCell ref="T3:Y4"/>
    <mergeCell ref="Z3:Z9"/>
    <mergeCell ref="AA3:AA9"/>
  </mergeCells>
  <pageMargins left="0.70866141732283505" right="0.70866141732283505" top="0.74803149606299202" bottom="0.74803149606299202" header="0.31496062992126" footer="0.31496062992126"/>
  <pageSetup paperSize="9" scale="85" firstPageNumber="3" pageOrder="overThenDown" orientation="landscape" useFirstPageNumber="1" r:id="rId1"/>
  <headerFooter>
    <oddFooter>&amp;L&amp;"Times New Roman,Regular"Кл.БП- КЛП-ТР доп&amp;C&amp;"Times New Roman,Regular"Списък № 9 излишни ОБВВПИ към 01.01.2026 г.&amp;R&amp;P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AC112"/>
  <sheetViews>
    <sheetView view="pageBreakPreview" topLeftCell="B1" zoomScale="90" zoomScaleNormal="100" zoomScaleSheetLayoutView="90" workbookViewId="0">
      <selection activeCell="C31" sqref="C31"/>
    </sheetView>
  </sheetViews>
  <sheetFormatPr defaultRowHeight="15.6"/>
  <cols>
    <col min="1" max="1" width="5.109375" customWidth="1"/>
    <col min="2" max="2" width="9.109375" customWidth="1"/>
    <col min="3" max="3" width="54.88671875" style="106" customWidth="1"/>
    <col min="4" max="4" width="4.6640625" customWidth="1"/>
    <col min="5" max="5" width="7.88671875" customWidth="1"/>
    <col min="6" max="6" width="6.88671875" customWidth="1"/>
    <col min="7" max="7" width="6.109375" customWidth="1"/>
    <col min="8" max="8" width="4.6640625" customWidth="1"/>
    <col min="9" max="9" width="5.33203125" customWidth="1"/>
    <col min="10" max="10" width="6.44140625" customWidth="1"/>
    <col min="11" max="11" width="5.88671875" customWidth="1"/>
    <col min="12" max="12" width="6.6640625" customWidth="1"/>
    <col min="13" max="13" width="4.44140625" customWidth="1"/>
    <col min="14" max="14" width="6.6640625" customWidth="1"/>
    <col min="15" max="15" width="7.109375" customWidth="1"/>
    <col min="16" max="16" width="6.88671875" customWidth="1"/>
    <col min="17" max="17" width="7.6640625" customWidth="1"/>
    <col min="18" max="18" width="7.44140625" customWidth="1"/>
    <col min="19" max="19" width="7.109375" customWidth="1"/>
    <col min="20" max="20" width="9.109375" customWidth="1"/>
    <col min="21" max="21" width="8.109375" customWidth="1"/>
    <col min="22" max="22" width="4.6640625" customWidth="1"/>
    <col min="23" max="23" width="4.88671875" customWidth="1"/>
    <col min="24" max="24" width="4.6640625" customWidth="1"/>
    <col min="25" max="25" width="7.88671875" customWidth="1"/>
    <col min="26" max="26" width="4.44140625" customWidth="1"/>
    <col min="27" max="27" width="6.88671875" customWidth="1"/>
    <col min="28" max="28" width="7.5546875" customWidth="1"/>
    <col min="29" max="29" width="4.44140625" customWidth="1"/>
  </cols>
  <sheetData>
    <row r="1" spans="1:29" ht="15.75" customHeight="1">
      <c r="A1" s="578" t="s">
        <v>0</v>
      </c>
      <c r="B1" s="581" t="s">
        <v>93</v>
      </c>
      <c r="C1" s="584" t="s">
        <v>44</v>
      </c>
      <c r="D1" s="587" t="s">
        <v>1</v>
      </c>
      <c r="E1" s="590" t="s">
        <v>2</v>
      </c>
      <c r="F1" s="590" t="s">
        <v>45</v>
      </c>
      <c r="G1" s="590" t="s">
        <v>3</v>
      </c>
      <c r="H1" s="593" t="s">
        <v>115</v>
      </c>
      <c r="I1" s="593"/>
      <c r="J1" s="593"/>
      <c r="K1" s="593"/>
      <c r="L1" s="593" t="s">
        <v>116</v>
      </c>
      <c r="M1" s="593"/>
      <c r="N1" s="593"/>
      <c r="O1" s="593"/>
      <c r="P1" s="593" t="s">
        <v>31</v>
      </c>
      <c r="Q1" s="593"/>
      <c r="R1" s="593"/>
      <c r="S1" s="593"/>
      <c r="T1" s="593"/>
      <c r="U1" s="593"/>
      <c r="V1" s="594" t="s">
        <v>46</v>
      </c>
      <c r="W1" s="594" t="s">
        <v>47</v>
      </c>
      <c r="X1" s="569" t="s">
        <v>48</v>
      </c>
      <c r="Y1" s="569"/>
      <c r="Z1" s="569" t="s">
        <v>49</v>
      </c>
      <c r="AA1" s="569"/>
      <c r="AB1" s="571" t="s">
        <v>50</v>
      </c>
      <c r="AC1" s="574" t="s">
        <v>8</v>
      </c>
    </row>
    <row r="2" spans="1:29" ht="15" customHeight="1">
      <c r="A2" s="579"/>
      <c r="B2" s="582"/>
      <c r="C2" s="585"/>
      <c r="D2" s="588"/>
      <c r="E2" s="591"/>
      <c r="F2" s="591"/>
      <c r="G2" s="591"/>
      <c r="H2" s="577" t="s">
        <v>51</v>
      </c>
      <c r="I2" s="577"/>
      <c r="J2" s="577"/>
      <c r="K2" s="577"/>
      <c r="L2" s="577" t="s">
        <v>51</v>
      </c>
      <c r="M2" s="577"/>
      <c r="N2" s="577"/>
      <c r="O2" s="577"/>
      <c r="P2" s="577" t="s">
        <v>51</v>
      </c>
      <c r="Q2" s="577"/>
      <c r="R2" s="577"/>
      <c r="S2" s="577"/>
      <c r="T2" s="577"/>
      <c r="U2" s="577"/>
      <c r="V2" s="595"/>
      <c r="W2" s="595"/>
      <c r="X2" s="570"/>
      <c r="Y2" s="570"/>
      <c r="Z2" s="570"/>
      <c r="AA2" s="570"/>
      <c r="AB2" s="572"/>
      <c r="AC2" s="575"/>
    </row>
    <row r="3" spans="1:29" ht="81" customHeight="1" thickBot="1">
      <c r="A3" s="580"/>
      <c r="B3" s="583"/>
      <c r="C3" s="586"/>
      <c r="D3" s="589"/>
      <c r="E3" s="592"/>
      <c r="F3" s="592"/>
      <c r="G3" s="592"/>
      <c r="H3" s="166" t="s">
        <v>52</v>
      </c>
      <c r="I3" s="166" t="s">
        <v>53</v>
      </c>
      <c r="J3" s="166" t="s">
        <v>54</v>
      </c>
      <c r="K3" s="166" t="s">
        <v>31</v>
      </c>
      <c r="L3" s="166" t="s">
        <v>52</v>
      </c>
      <c r="M3" s="166" t="s">
        <v>53</v>
      </c>
      <c r="N3" s="166" t="s">
        <v>54</v>
      </c>
      <c r="O3" s="166" t="s">
        <v>31</v>
      </c>
      <c r="P3" s="166" t="s">
        <v>52</v>
      </c>
      <c r="Q3" s="166" t="s">
        <v>53</v>
      </c>
      <c r="R3" s="166" t="s">
        <v>54</v>
      </c>
      <c r="S3" s="166" t="s">
        <v>31</v>
      </c>
      <c r="T3" s="166" t="s">
        <v>55</v>
      </c>
      <c r="U3" s="166" t="s">
        <v>56</v>
      </c>
      <c r="V3" s="596"/>
      <c r="W3" s="596"/>
      <c r="X3" s="127" t="s">
        <v>57</v>
      </c>
      <c r="Y3" s="127" t="s">
        <v>58</v>
      </c>
      <c r="Z3" s="127" t="s">
        <v>59</v>
      </c>
      <c r="AA3" s="127" t="s">
        <v>13</v>
      </c>
      <c r="AB3" s="573"/>
      <c r="AC3" s="576"/>
    </row>
    <row r="4" spans="1:29" ht="17.25" customHeight="1" thickBot="1">
      <c r="A4" s="198" t="s">
        <v>20</v>
      </c>
      <c r="B4" s="199" t="s">
        <v>30</v>
      </c>
      <c r="C4" s="200">
        <v>3</v>
      </c>
      <c r="D4" s="200">
        <v>4</v>
      </c>
      <c r="E4" s="200">
        <v>5</v>
      </c>
      <c r="F4" s="200">
        <v>6</v>
      </c>
      <c r="G4" s="200">
        <v>7</v>
      </c>
      <c r="H4" s="200">
        <v>8</v>
      </c>
      <c r="I4" s="200">
        <v>9</v>
      </c>
      <c r="J4" s="200">
        <v>10</v>
      </c>
      <c r="K4" s="200">
        <v>11</v>
      </c>
      <c r="L4" s="200">
        <v>12</v>
      </c>
      <c r="M4" s="200">
        <v>13</v>
      </c>
      <c r="N4" s="200">
        <v>14</v>
      </c>
      <c r="O4" s="200">
        <v>15</v>
      </c>
      <c r="P4" s="200">
        <v>16</v>
      </c>
      <c r="Q4" s="200">
        <v>17</v>
      </c>
      <c r="R4" s="200">
        <v>18</v>
      </c>
      <c r="S4" s="200">
        <v>19</v>
      </c>
      <c r="T4" s="200">
        <v>20</v>
      </c>
      <c r="U4" s="200">
        <v>21</v>
      </c>
      <c r="V4" s="201">
        <v>22</v>
      </c>
      <c r="W4" s="201">
        <v>23</v>
      </c>
      <c r="X4" s="201">
        <v>24</v>
      </c>
      <c r="Y4" s="201">
        <v>25</v>
      </c>
      <c r="Z4" s="201">
        <v>26</v>
      </c>
      <c r="AA4" s="201">
        <v>27</v>
      </c>
      <c r="AB4" s="202">
        <v>28</v>
      </c>
      <c r="AC4" s="203">
        <v>29</v>
      </c>
    </row>
    <row r="5" spans="1:29" ht="15.75" customHeight="1">
      <c r="A5" s="269"/>
      <c r="B5" s="270"/>
      <c r="C5" s="567" t="s">
        <v>138</v>
      </c>
      <c r="D5" s="567"/>
      <c r="E5" s="567"/>
      <c r="F5" s="567"/>
      <c r="G5" s="567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168"/>
      <c r="W5" s="168"/>
      <c r="X5" s="169"/>
      <c r="Y5" s="169"/>
      <c r="Z5" s="169"/>
      <c r="AA5" s="169"/>
      <c r="AB5" s="170"/>
      <c r="AC5" s="189"/>
    </row>
    <row r="6" spans="1:29" ht="15.75" customHeight="1">
      <c r="A6" s="269"/>
      <c r="B6" s="270"/>
      <c r="C6" s="268" t="s">
        <v>107</v>
      </c>
      <c r="D6" s="268"/>
      <c r="E6" s="268"/>
      <c r="F6" s="268"/>
      <c r="G6" s="268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168"/>
      <c r="W6" s="168"/>
      <c r="X6" s="169"/>
      <c r="Y6" s="169"/>
      <c r="Z6" s="169"/>
      <c r="AA6" s="169"/>
      <c r="AB6" s="170"/>
      <c r="AC6" s="189"/>
    </row>
    <row r="7" spans="1:29" ht="18.75" customHeight="1">
      <c r="A7" s="125"/>
      <c r="B7" s="48"/>
      <c r="C7" s="568" t="s">
        <v>117</v>
      </c>
      <c r="D7" s="568"/>
      <c r="E7" s="568"/>
      <c r="F7" s="568"/>
      <c r="G7" s="56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126"/>
    </row>
    <row r="8" spans="1:29" ht="16.5" customHeight="1">
      <c r="A8" s="116">
        <v>1</v>
      </c>
      <c r="B8" s="172" t="s">
        <v>118</v>
      </c>
      <c r="C8" s="173" t="s">
        <v>119</v>
      </c>
      <c r="D8" s="174" t="s">
        <v>21</v>
      </c>
      <c r="E8" s="175" t="s">
        <v>120</v>
      </c>
      <c r="F8" s="175" t="s">
        <v>121</v>
      </c>
      <c r="G8" s="175">
        <v>73</v>
      </c>
      <c r="H8" s="68"/>
      <c r="I8" s="68"/>
      <c r="J8" s="123"/>
      <c r="K8" s="123"/>
      <c r="L8" s="294">
        <v>5091</v>
      </c>
      <c r="M8" s="295"/>
      <c r="N8" s="295"/>
      <c r="O8" s="294">
        <v>5091</v>
      </c>
      <c r="P8" s="294">
        <v>5091</v>
      </c>
      <c r="Q8" s="296"/>
      <c r="R8" s="297"/>
      <c r="S8" s="294">
        <v>5091</v>
      </c>
      <c r="T8" s="310">
        <v>1.78E-2</v>
      </c>
      <c r="U8" s="310">
        <v>1.5270000000000001E-2</v>
      </c>
      <c r="V8" s="68"/>
      <c r="W8" s="68"/>
      <c r="X8" s="68"/>
      <c r="Y8" s="294">
        <v>5091</v>
      </c>
      <c r="Z8" s="176">
        <v>19</v>
      </c>
      <c r="AA8" s="176">
        <v>5500</v>
      </c>
      <c r="AB8" s="177">
        <v>3.0000000000000001E-3</v>
      </c>
      <c r="AC8" s="190"/>
    </row>
    <row r="9" spans="1:29" ht="15.75" customHeight="1">
      <c r="A9" s="116">
        <v>2</v>
      </c>
      <c r="B9" s="172" t="s">
        <v>122</v>
      </c>
      <c r="C9" s="173" t="s">
        <v>123</v>
      </c>
      <c r="D9" s="174" t="s">
        <v>21</v>
      </c>
      <c r="E9" s="178" t="s">
        <v>124</v>
      </c>
      <c r="F9" s="178" t="s">
        <v>125</v>
      </c>
      <c r="G9" s="178" t="s">
        <v>126</v>
      </c>
      <c r="H9" s="68"/>
      <c r="I9" s="68"/>
      <c r="J9" s="123"/>
      <c r="K9" s="123"/>
      <c r="L9" s="294">
        <v>8850</v>
      </c>
      <c r="M9" s="295"/>
      <c r="N9" s="295"/>
      <c r="O9" s="294">
        <v>8850</v>
      </c>
      <c r="P9" s="294">
        <v>8850</v>
      </c>
      <c r="Q9" s="296"/>
      <c r="R9" s="297"/>
      <c r="S9" s="294">
        <v>8850</v>
      </c>
      <c r="T9" s="310">
        <v>4.0399999999999998E-2</v>
      </c>
      <c r="U9" s="310">
        <v>3.5400000000000001E-2</v>
      </c>
      <c r="V9" s="68"/>
      <c r="W9" s="68"/>
      <c r="X9" s="68"/>
      <c r="Y9" s="294">
        <v>8850</v>
      </c>
      <c r="Z9" s="176">
        <v>20</v>
      </c>
      <c r="AA9" s="176">
        <v>4500</v>
      </c>
      <c r="AB9" s="177">
        <v>4.0000000000000001E-3</v>
      </c>
      <c r="AC9" s="190"/>
    </row>
    <row r="10" spans="1:29" ht="17.25" customHeight="1">
      <c r="A10" s="116">
        <v>3</v>
      </c>
      <c r="B10" s="172" t="s">
        <v>122</v>
      </c>
      <c r="C10" s="173" t="s">
        <v>123</v>
      </c>
      <c r="D10" s="174" t="s">
        <v>21</v>
      </c>
      <c r="E10" s="178" t="s">
        <v>24</v>
      </c>
      <c r="F10" s="178" t="s">
        <v>24</v>
      </c>
      <c r="G10" s="178" t="s">
        <v>24</v>
      </c>
      <c r="H10" s="68"/>
      <c r="I10" s="68"/>
      <c r="J10" s="123"/>
      <c r="K10" s="123"/>
      <c r="L10" s="294">
        <v>700</v>
      </c>
      <c r="M10" s="295"/>
      <c r="N10" s="295"/>
      <c r="O10" s="294">
        <v>700</v>
      </c>
      <c r="P10" s="294">
        <v>700</v>
      </c>
      <c r="Q10" s="296"/>
      <c r="R10" s="297"/>
      <c r="S10" s="294">
        <v>700</v>
      </c>
      <c r="T10" s="310">
        <v>5.3E-3</v>
      </c>
      <c r="U10" s="310">
        <v>2.8E-3</v>
      </c>
      <c r="V10" s="68"/>
      <c r="W10" s="68"/>
      <c r="X10" s="68"/>
      <c r="Y10" s="294">
        <v>700</v>
      </c>
      <c r="Z10" s="176">
        <v>20</v>
      </c>
      <c r="AA10" s="176">
        <v>4500</v>
      </c>
      <c r="AB10" s="177">
        <v>4.0000000000000001E-3</v>
      </c>
      <c r="AC10" s="190"/>
    </row>
    <row r="11" spans="1:29" ht="14.4">
      <c r="A11" s="116">
        <v>4</v>
      </c>
      <c r="B11" s="172" t="s">
        <v>62</v>
      </c>
      <c r="C11" s="173" t="s">
        <v>127</v>
      </c>
      <c r="D11" s="174" t="s">
        <v>21</v>
      </c>
      <c r="E11" s="178" t="s">
        <v>24</v>
      </c>
      <c r="F11" s="178" t="s">
        <v>24</v>
      </c>
      <c r="G11" s="178" t="s">
        <v>24</v>
      </c>
      <c r="H11" s="179"/>
      <c r="I11" s="179"/>
      <c r="J11" s="180"/>
      <c r="K11" s="180"/>
      <c r="L11" s="294">
        <v>821</v>
      </c>
      <c r="M11" s="295"/>
      <c r="N11" s="295"/>
      <c r="O11" s="294">
        <v>821</v>
      </c>
      <c r="P11" s="294">
        <v>821</v>
      </c>
      <c r="Q11" s="296"/>
      <c r="R11" s="297"/>
      <c r="S11" s="294">
        <v>821</v>
      </c>
      <c r="T11" s="310">
        <v>9.4999999999999998E-3</v>
      </c>
      <c r="U11" s="310">
        <v>6.9800000000000001E-3</v>
      </c>
      <c r="V11" s="179"/>
      <c r="W11" s="179"/>
      <c r="X11" s="179"/>
      <c r="Y11" s="294">
        <v>821</v>
      </c>
      <c r="Z11" s="176">
        <v>21</v>
      </c>
      <c r="AA11" s="176">
        <v>2500</v>
      </c>
      <c r="AB11" s="177">
        <v>8.5000000000000006E-3</v>
      </c>
      <c r="AC11" s="191"/>
    </row>
    <row r="12" spans="1:29" ht="14.4">
      <c r="A12" s="116">
        <v>5</v>
      </c>
      <c r="B12" s="172" t="s">
        <v>128</v>
      </c>
      <c r="C12" s="173" t="s">
        <v>129</v>
      </c>
      <c r="D12" s="174" t="s">
        <v>21</v>
      </c>
      <c r="E12" s="178" t="s">
        <v>24</v>
      </c>
      <c r="F12" s="178" t="s">
        <v>24</v>
      </c>
      <c r="G12" s="178" t="s">
        <v>24</v>
      </c>
      <c r="H12" s="68"/>
      <c r="I12" s="68"/>
      <c r="J12" s="181"/>
      <c r="K12" s="181"/>
      <c r="L12" s="294">
        <v>1000</v>
      </c>
      <c r="M12" s="299"/>
      <c r="N12" s="299"/>
      <c r="O12" s="294">
        <v>1000</v>
      </c>
      <c r="P12" s="294">
        <v>1000</v>
      </c>
      <c r="Q12" s="296"/>
      <c r="R12" s="297"/>
      <c r="S12" s="294">
        <v>1000</v>
      </c>
      <c r="T12" s="310">
        <v>3.4000000000000002E-2</v>
      </c>
      <c r="U12" s="310">
        <v>2.9000000000000001E-2</v>
      </c>
      <c r="V12" s="68"/>
      <c r="W12" s="68"/>
      <c r="X12" s="68"/>
      <c r="Y12" s="294">
        <v>1000</v>
      </c>
      <c r="Z12" s="176">
        <v>17</v>
      </c>
      <c r="AA12" s="176">
        <v>500</v>
      </c>
      <c r="AB12" s="177">
        <v>2.9000000000000001E-2</v>
      </c>
      <c r="AC12" s="190"/>
    </row>
    <row r="13" spans="1:29" ht="14.4">
      <c r="A13" s="102"/>
      <c r="B13" s="67"/>
      <c r="C13" s="303" t="s">
        <v>23</v>
      </c>
      <c r="D13" s="66"/>
      <c r="E13" s="121"/>
      <c r="F13" s="122"/>
      <c r="G13" s="122"/>
      <c r="H13" s="68"/>
      <c r="I13" s="68"/>
      <c r="J13" s="181"/>
      <c r="K13" s="181"/>
      <c r="L13" s="300"/>
      <c r="M13" s="300"/>
      <c r="N13" s="300"/>
      <c r="O13" s="300"/>
      <c r="P13" s="301"/>
      <c r="Q13" s="301"/>
      <c r="R13" s="302"/>
      <c r="S13" s="302"/>
      <c r="T13" s="311">
        <f>SUM(T8:T12)</f>
        <v>0.107</v>
      </c>
      <c r="U13" s="311">
        <f>SUM(U8:U12)</f>
        <v>8.9450000000000002E-2</v>
      </c>
      <c r="V13" s="68"/>
      <c r="W13" s="68"/>
      <c r="X13" s="68"/>
      <c r="Y13" s="309"/>
      <c r="Z13" s="124"/>
      <c r="AA13" s="124"/>
      <c r="AB13" s="182"/>
      <c r="AC13" s="190"/>
    </row>
    <row r="14" spans="1:29" ht="14.4">
      <c r="A14" s="102"/>
      <c r="B14" s="67"/>
      <c r="C14" s="188" t="s">
        <v>130</v>
      </c>
      <c r="D14" s="66"/>
      <c r="E14" s="121"/>
      <c r="F14" s="122"/>
      <c r="G14" s="122"/>
      <c r="H14" s="68"/>
      <c r="I14" s="68"/>
      <c r="J14" s="181"/>
      <c r="K14" s="181"/>
      <c r="L14" s="300"/>
      <c r="M14" s="300"/>
      <c r="N14" s="300"/>
      <c r="O14" s="300"/>
      <c r="P14" s="301"/>
      <c r="Q14" s="301"/>
      <c r="R14" s="302"/>
      <c r="S14" s="302"/>
      <c r="T14" s="304"/>
      <c r="U14" s="304"/>
      <c r="V14" s="68"/>
      <c r="W14" s="68"/>
      <c r="X14" s="68"/>
      <c r="Y14" s="309"/>
      <c r="Z14" s="124"/>
      <c r="AA14" s="124"/>
      <c r="AB14" s="182"/>
      <c r="AC14" s="190"/>
    </row>
    <row r="15" spans="1:29" ht="14.4">
      <c r="A15" s="116">
        <v>1</v>
      </c>
      <c r="B15" s="64" t="s">
        <v>131</v>
      </c>
      <c r="C15" s="183" t="s">
        <v>132</v>
      </c>
      <c r="D15" s="184" t="s">
        <v>21</v>
      </c>
      <c r="E15" s="185"/>
      <c r="F15" s="185"/>
      <c r="G15" s="185"/>
      <c r="H15" s="68"/>
      <c r="I15" s="68"/>
      <c r="J15" s="181"/>
      <c r="K15" s="181"/>
      <c r="L15" s="300"/>
      <c r="M15" s="300"/>
      <c r="N15" s="298">
        <v>2500</v>
      </c>
      <c r="O15" s="298">
        <f>SUM(L15:N15)</f>
        <v>2500</v>
      </c>
      <c r="P15" s="307"/>
      <c r="Q15" s="307"/>
      <c r="R15" s="298">
        <v>2500</v>
      </c>
      <c r="S15" s="298">
        <f>SUM(P15:R15)</f>
        <v>2500</v>
      </c>
      <c r="T15" s="310">
        <v>1.4999999999999999E-2</v>
      </c>
      <c r="U15" s="310">
        <v>5.0000000000000001E-3</v>
      </c>
      <c r="V15" s="185"/>
      <c r="W15" s="185"/>
      <c r="X15" s="186"/>
      <c r="Y15" s="298">
        <v>2500</v>
      </c>
      <c r="Z15" s="176">
        <v>20</v>
      </c>
      <c r="AA15" s="176">
        <v>5000</v>
      </c>
      <c r="AB15" s="176">
        <v>2E-3</v>
      </c>
      <c r="AC15" s="190"/>
    </row>
    <row r="16" spans="1:29" ht="14.4">
      <c r="A16" s="116">
        <v>2</v>
      </c>
      <c r="B16" s="67"/>
      <c r="C16" s="187" t="s">
        <v>133</v>
      </c>
      <c r="D16" s="184" t="s">
        <v>21</v>
      </c>
      <c r="E16" s="171"/>
      <c r="F16" s="171"/>
      <c r="G16" s="171"/>
      <c r="H16" s="305">
        <v>10</v>
      </c>
      <c r="I16" s="305"/>
      <c r="J16" s="305"/>
      <c r="K16" s="305">
        <v>10</v>
      </c>
      <c r="L16" s="300"/>
      <c r="M16" s="300"/>
      <c r="N16" s="300"/>
      <c r="O16" s="300"/>
      <c r="P16" s="305">
        <v>10</v>
      </c>
      <c r="Q16" s="305"/>
      <c r="R16" s="305"/>
      <c r="S16" s="305">
        <v>10</v>
      </c>
      <c r="T16" s="312">
        <v>0.81</v>
      </c>
      <c r="U16" s="312">
        <v>0.6</v>
      </c>
      <c r="V16" s="171"/>
      <c r="W16" s="171"/>
      <c r="X16" s="171"/>
      <c r="Y16" s="171"/>
      <c r="Z16" s="171">
        <v>81</v>
      </c>
      <c r="AA16" s="171">
        <v>1</v>
      </c>
      <c r="AB16" s="171">
        <v>60</v>
      </c>
      <c r="AC16" s="190"/>
    </row>
    <row r="17" spans="1:29" ht="14.4">
      <c r="A17" s="116">
        <v>3</v>
      </c>
      <c r="B17" s="67"/>
      <c r="C17" s="187" t="s">
        <v>134</v>
      </c>
      <c r="D17" s="184" t="s">
        <v>21</v>
      </c>
      <c r="E17" s="171"/>
      <c r="F17" s="171"/>
      <c r="G17" s="171"/>
      <c r="H17" s="305"/>
      <c r="I17" s="305">
        <v>50</v>
      </c>
      <c r="J17" s="305"/>
      <c r="K17" s="305">
        <v>50</v>
      </c>
      <c r="L17" s="300"/>
      <c r="M17" s="300"/>
      <c r="N17" s="300"/>
      <c r="O17" s="300"/>
      <c r="P17" s="305"/>
      <c r="Q17" s="305">
        <v>50</v>
      </c>
      <c r="R17" s="305"/>
      <c r="S17" s="305">
        <v>50</v>
      </c>
      <c r="T17" s="312">
        <v>5</v>
      </c>
      <c r="U17" s="312">
        <v>3.25</v>
      </c>
      <c r="V17" s="171"/>
      <c r="W17" s="171"/>
      <c r="X17" s="171"/>
      <c r="Y17" s="171"/>
      <c r="Z17" s="171">
        <v>100</v>
      </c>
      <c r="AA17" s="171">
        <v>1</v>
      </c>
      <c r="AB17" s="171">
        <v>65</v>
      </c>
      <c r="AC17" s="190"/>
    </row>
    <row r="18" spans="1:29" ht="14.4">
      <c r="A18" s="116">
        <v>4</v>
      </c>
      <c r="B18" s="108"/>
      <c r="C18" s="187" t="s">
        <v>135</v>
      </c>
      <c r="D18" s="184" t="s">
        <v>21</v>
      </c>
      <c r="E18" s="171"/>
      <c r="F18" s="171"/>
      <c r="G18" s="171"/>
      <c r="H18" s="305"/>
      <c r="I18" s="305">
        <v>11</v>
      </c>
      <c r="J18" s="305"/>
      <c r="K18" s="305">
        <v>11</v>
      </c>
      <c r="L18" s="300"/>
      <c r="M18" s="300"/>
      <c r="N18" s="300"/>
      <c r="O18" s="300"/>
      <c r="P18" s="305"/>
      <c r="Q18" s="305">
        <v>11</v>
      </c>
      <c r="R18" s="305"/>
      <c r="S18" s="305">
        <v>11</v>
      </c>
      <c r="T18" s="312">
        <v>0.72</v>
      </c>
      <c r="U18" s="312">
        <v>0.72</v>
      </c>
      <c r="V18" s="171"/>
      <c r="W18" s="171"/>
      <c r="X18" s="171"/>
      <c r="Y18" s="171"/>
      <c r="Z18" s="171">
        <v>65</v>
      </c>
      <c r="AA18" s="171">
        <v>1</v>
      </c>
      <c r="AB18" s="171">
        <v>65</v>
      </c>
      <c r="AC18" s="191"/>
    </row>
    <row r="19" spans="1:29" ht="18.75" customHeight="1">
      <c r="A19" s="116">
        <v>5</v>
      </c>
      <c r="B19" s="108"/>
      <c r="C19" s="187" t="s">
        <v>136</v>
      </c>
      <c r="D19" s="184" t="s">
        <v>21</v>
      </c>
      <c r="E19" s="171"/>
      <c r="F19" s="171"/>
      <c r="G19" s="171"/>
      <c r="H19" s="305"/>
      <c r="I19" s="305"/>
      <c r="J19" s="305">
        <v>20</v>
      </c>
      <c r="K19" s="305">
        <v>20</v>
      </c>
      <c r="L19" s="300"/>
      <c r="M19" s="300"/>
      <c r="N19" s="300"/>
      <c r="O19" s="300"/>
      <c r="P19" s="305"/>
      <c r="Q19" s="305"/>
      <c r="R19" s="305">
        <v>20</v>
      </c>
      <c r="S19" s="305">
        <v>20</v>
      </c>
      <c r="T19" s="312">
        <v>1.3</v>
      </c>
      <c r="U19" s="312">
        <v>1.3</v>
      </c>
      <c r="V19" s="171"/>
      <c r="W19" s="171"/>
      <c r="X19" s="171"/>
      <c r="Y19" s="171"/>
      <c r="Z19" s="171">
        <v>65</v>
      </c>
      <c r="AA19" s="171">
        <v>1</v>
      </c>
      <c r="AB19" s="171">
        <v>65</v>
      </c>
      <c r="AC19" s="191"/>
    </row>
    <row r="20" spans="1:29" ht="17.25" customHeight="1" thickBot="1">
      <c r="A20" s="192">
        <v>6</v>
      </c>
      <c r="B20" s="193"/>
      <c r="C20" s="194" t="s">
        <v>137</v>
      </c>
      <c r="D20" s="195" t="s">
        <v>21</v>
      </c>
      <c r="E20" s="196"/>
      <c r="F20" s="196"/>
      <c r="G20" s="196"/>
      <c r="H20" s="306"/>
      <c r="I20" s="306"/>
      <c r="J20" s="306">
        <v>3</v>
      </c>
      <c r="K20" s="306">
        <v>10</v>
      </c>
      <c r="L20" s="308"/>
      <c r="M20" s="308"/>
      <c r="N20" s="308"/>
      <c r="O20" s="308"/>
      <c r="P20" s="306"/>
      <c r="Q20" s="306"/>
      <c r="R20" s="306">
        <v>3</v>
      </c>
      <c r="S20" s="306">
        <v>10</v>
      </c>
      <c r="T20" s="313">
        <v>0.65</v>
      </c>
      <c r="U20" s="313">
        <v>0.65</v>
      </c>
      <c r="V20" s="196"/>
      <c r="W20" s="196"/>
      <c r="X20" s="196"/>
      <c r="Y20" s="196"/>
      <c r="Z20" s="196">
        <v>65</v>
      </c>
      <c r="AA20" s="196">
        <v>1</v>
      </c>
      <c r="AB20" s="196">
        <v>65</v>
      </c>
      <c r="AC20" s="197"/>
    </row>
    <row r="21" spans="1:29" ht="15" thickBot="1">
      <c r="A21" s="314"/>
      <c r="B21" s="315"/>
      <c r="C21" s="316" t="s">
        <v>23</v>
      </c>
      <c r="D21" s="317"/>
      <c r="E21" s="318"/>
      <c r="F21" s="319"/>
      <c r="G21" s="319"/>
      <c r="H21" s="320"/>
      <c r="I21" s="320"/>
      <c r="J21" s="321"/>
      <c r="K21" s="321"/>
      <c r="L21" s="322"/>
      <c r="M21" s="322"/>
      <c r="N21" s="322"/>
      <c r="O21" s="322"/>
      <c r="P21" s="323"/>
      <c r="Q21" s="323"/>
      <c r="R21" s="324"/>
      <c r="S21" s="324"/>
      <c r="T21" s="325">
        <f>SUM(T16:T20)</f>
        <v>8.48</v>
      </c>
      <c r="U21" s="325">
        <f>SUM(U16:U20)</f>
        <v>6.5200000000000005</v>
      </c>
      <c r="V21" s="320"/>
      <c r="W21" s="320"/>
      <c r="X21" s="320"/>
      <c r="Y21" s="326"/>
      <c r="Z21" s="327"/>
      <c r="AA21" s="327"/>
      <c r="AB21" s="328"/>
      <c r="AC21" s="329"/>
    </row>
    <row r="22" spans="1:29" ht="15" thickBot="1">
      <c r="A22" s="330"/>
      <c r="B22" s="331"/>
      <c r="C22" s="332" t="s">
        <v>23</v>
      </c>
      <c r="D22" s="333"/>
      <c r="E22" s="334"/>
      <c r="F22" s="335"/>
      <c r="G22" s="335"/>
      <c r="H22" s="336"/>
      <c r="I22" s="336"/>
      <c r="J22" s="337"/>
      <c r="K22" s="337"/>
      <c r="L22" s="338"/>
      <c r="M22" s="338"/>
      <c r="N22" s="338"/>
      <c r="O22" s="338"/>
      <c r="P22" s="339"/>
      <c r="Q22" s="339"/>
      <c r="R22" s="340"/>
      <c r="S22" s="340"/>
      <c r="T22" s="341">
        <f>SUM(T13+T21)</f>
        <v>8.5869999999999997</v>
      </c>
      <c r="U22" s="341">
        <f>SUM(U13+U21)</f>
        <v>6.6094500000000007</v>
      </c>
      <c r="V22" s="336"/>
      <c r="W22" s="336"/>
      <c r="X22" s="336"/>
      <c r="Y22" s="342"/>
      <c r="Z22" s="343"/>
      <c r="AA22" s="343"/>
      <c r="AB22" s="344"/>
      <c r="AC22" s="345"/>
    </row>
    <row r="23" spans="1:29" ht="14.4">
      <c r="C23"/>
    </row>
    <row r="24" spans="1:29" ht="14.4">
      <c r="C24"/>
    </row>
    <row r="25" spans="1:29" ht="14.4">
      <c r="C25"/>
    </row>
    <row r="26" spans="1:29" ht="14.4">
      <c r="C26"/>
    </row>
    <row r="27" spans="1:29" ht="14.4">
      <c r="C27"/>
    </row>
    <row r="28" spans="1:29" ht="14.4">
      <c r="C28"/>
    </row>
    <row r="29" spans="1:29" ht="14.4">
      <c r="C29"/>
    </row>
    <row r="30" spans="1:29" ht="14.4">
      <c r="C30"/>
    </row>
    <row r="31" spans="1:29" ht="14.4">
      <c r="C31"/>
    </row>
    <row r="32" spans="1:29" ht="14.4">
      <c r="C32"/>
    </row>
    <row r="33" spans="3:3" ht="14.4">
      <c r="C33"/>
    </row>
    <row r="34" spans="3:3" ht="14.4">
      <c r="C34"/>
    </row>
    <row r="35" spans="3:3" ht="14.4">
      <c r="C35"/>
    </row>
    <row r="36" spans="3:3" ht="14.4">
      <c r="C36"/>
    </row>
    <row r="37" spans="3:3" ht="14.4">
      <c r="C37"/>
    </row>
    <row r="38" spans="3:3" ht="14.4">
      <c r="C38"/>
    </row>
    <row r="39" spans="3:3" ht="14.4">
      <c r="C39"/>
    </row>
    <row r="40" spans="3:3" ht="14.4">
      <c r="C40"/>
    </row>
    <row r="41" spans="3:3" ht="14.4">
      <c r="C41"/>
    </row>
    <row r="42" spans="3:3" ht="14.4">
      <c r="C42"/>
    </row>
    <row r="43" spans="3:3" ht="14.4">
      <c r="C43"/>
    </row>
    <row r="44" spans="3:3" ht="14.4">
      <c r="C44"/>
    </row>
    <row r="45" spans="3:3" ht="14.4">
      <c r="C45"/>
    </row>
    <row r="46" spans="3:3" ht="14.4">
      <c r="C46"/>
    </row>
    <row r="47" spans="3:3" ht="14.4">
      <c r="C47"/>
    </row>
    <row r="48" spans="3:3" ht="14.4">
      <c r="C48"/>
    </row>
    <row r="49" spans="3:3" ht="14.4">
      <c r="C49"/>
    </row>
    <row r="50" spans="3:3" ht="14.4">
      <c r="C50"/>
    </row>
    <row r="51" spans="3:3" ht="14.4">
      <c r="C51"/>
    </row>
    <row r="52" spans="3:3" ht="14.4">
      <c r="C52"/>
    </row>
    <row r="53" spans="3:3" ht="14.4">
      <c r="C53"/>
    </row>
    <row r="54" spans="3:3" ht="14.4">
      <c r="C54"/>
    </row>
    <row r="55" spans="3:3" ht="14.4">
      <c r="C55"/>
    </row>
    <row r="56" spans="3:3" ht="14.4">
      <c r="C56"/>
    </row>
    <row r="57" spans="3:3" ht="14.4">
      <c r="C57"/>
    </row>
    <row r="58" spans="3:3" ht="14.4">
      <c r="C58"/>
    </row>
    <row r="59" spans="3:3" ht="14.4">
      <c r="C59"/>
    </row>
    <row r="60" spans="3:3" ht="14.4">
      <c r="C60"/>
    </row>
    <row r="61" spans="3:3" ht="14.4">
      <c r="C61"/>
    </row>
    <row r="62" spans="3:3" ht="14.4">
      <c r="C62"/>
    </row>
    <row r="63" spans="3:3" ht="14.4">
      <c r="C63"/>
    </row>
    <row r="64" spans="3:3" ht="14.4">
      <c r="C64"/>
    </row>
    <row r="65" spans="3:3" ht="14.4">
      <c r="C65"/>
    </row>
    <row r="66" spans="3:3" ht="14.4">
      <c r="C66"/>
    </row>
    <row r="67" spans="3:3" ht="14.4">
      <c r="C67"/>
    </row>
    <row r="68" spans="3:3" ht="14.4">
      <c r="C68"/>
    </row>
    <row r="69" spans="3:3" ht="14.4">
      <c r="C69"/>
    </row>
    <row r="70" spans="3:3" ht="14.4">
      <c r="C70"/>
    </row>
    <row r="71" spans="3:3" ht="14.4">
      <c r="C71"/>
    </row>
    <row r="72" spans="3:3" ht="14.4">
      <c r="C72"/>
    </row>
    <row r="73" spans="3:3" ht="14.4">
      <c r="C73"/>
    </row>
    <row r="74" spans="3:3" ht="14.4">
      <c r="C74"/>
    </row>
    <row r="75" spans="3:3" ht="14.4">
      <c r="C75"/>
    </row>
    <row r="76" spans="3:3" ht="14.4">
      <c r="C76"/>
    </row>
    <row r="77" spans="3:3" ht="14.4">
      <c r="C77"/>
    </row>
    <row r="78" spans="3:3" ht="14.4">
      <c r="C78"/>
    </row>
    <row r="79" spans="3:3" ht="14.4">
      <c r="C79"/>
    </row>
    <row r="80" spans="3:3" ht="14.4">
      <c r="C80"/>
    </row>
    <row r="81" spans="3:3" ht="14.4">
      <c r="C81"/>
    </row>
    <row r="82" spans="3:3" ht="14.4">
      <c r="C82"/>
    </row>
    <row r="83" spans="3:3" ht="14.4">
      <c r="C83"/>
    </row>
    <row r="84" spans="3:3" ht="14.4">
      <c r="C84"/>
    </row>
    <row r="85" spans="3:3" ht="14.4">
      <c r="C85"/>
    </row>
    <row r="86" spans="3:3" ht="14.4">
      <c r="C86"/>
    </row>
    <row r="87" spans="3:3" ht="14.4">
      <c r="C87"/>
    </row>
    <row r="88" spans="3:3" ht="14.4">
      <c r="C88"/>
    </row>
    <row r="89" spans="3:3" ht="14.4">
      <c r="C89"/>
    </row>
    <row r="90" spans="3:3" ht="14.4">
      <c r="C90"/>
    </row>
    <row r="91" spans="3:3" ht="14.4">
      <c r="C91"/>
    </row>
    <row r="92" spans="3:3" ht="14.4">
      <c r="C92"/>
    </row>
    <row r="93" spans="3:3" ht="14.4">
      <c r="C93"/>
    </row>
    <row r="94" spans="3:3" ht="14.4">
      <c r="C94"/>
    </row>
    <row r="95" spans="3:3" ht="14.4">
      <c r="C95"/>
    </row>
    <row r="96" spans="3:3" ht="14.4">
      <c r="C96"/>
    </row>
    <row r="97" spans="3:3" ht="14.4">
      <c r="C97"/>
    </row>
    <row r="98" spans="3:3" ht="14.4">
      <c r="C98"/>
    </row>
    <row r="99" spans="3:3" ht="14.4">
      <c r="C99"/>
    </row>
    <row r="100" spans="3:3" ht="14.4">
      <c r="C100"/>
    </row>
    <row r="101" spans="3:3" ht="14.4">
      <c r="C101"/>
    </row>
    <row r="102" spans="3:3" ht="14.4">
      <c r="C102"/>
    </row>
    <row r="103" spans="3:3" ht="14.4">
      <c r="C103"/>
    </row>
    <row r="104" spans="3:3" ht="14.4">
      <c r="C104"/>
    </row>
    <row r="105" spans="3:3" ht="14.4">
      <c r="C105"/>
    </row>
    <row r="106" spans="3:3" ht="14.4">
      <c r="C106"/>
    </row>
    <row r="107" spans="3:3" ht="14.4">
      <c r="C107"/>
    </row>
    <row r="108" spans="3:3" ht="14.4">
      <c r="C108"/>
    </row>
    <row r="109" spans="3:3" ht="14.4">
      <c r="C109"/>
    </row>
    <row r="110" spans="3:3" ht="14.4">
      <c r="C110"/>
    </row>
    <row r="111" spans="3:3" ht="14.4">
      <c r="C111"/>
    </row>
    <row r="112" spans="3:3" ht="14.4">
      <c r="C112"/>
    </row>
  </sheetData>
  <mergeCells count="21">
    <mergeCell ref="AC1:AC3"/>
    <mergeCell ref="H2:K2"/>
    <mergeCell ref="L2:O2"/>
    <mergeCell ref="P2:U2"/>
    <mergeCell ref="A1:A3"/>
    <mergeCell ref="B1:B3"/>
    <mergeCell ref="C1:C3"/>
    <mergeCell ref="D1:D3"/>
    <mergeCell ref="E1:E3"/>
    <mergeCell ref="F1:F3"/>
    <mergeCell ref="G1:G3"/>
    <mergeCell ref="H1:K1"/>
    <mergeCell ref="L1:O1"/>
    <mergeCell ref="P1:U1"/>
    <mergeCell ref="V1:V3"/>
    <mergeCell ref="W1:W3"/>
    <mergeCell ref="C5:G5"/>
    <mergeCell ref="C7:G7"/>
    <mergeCell ref="X1:Y2"/>
    <mergeCell ref="Z1:AA2"/>
    <mergeCell ref="AB1:AB3"/>
  </mergeCells>
  <pageMargins left="0.70866141732283505" right="0.70866141732283505" top="0.74803149606299202" bottom="0.74803149606299202" header="0.31496062992126" footer="0.31496062992126"/>
  <pageSetup paperSize="9" scale="90" firstPageNumber="66" pageOrder="overThenDown" orientation="landscape" useFirstPageNumber="1" r:id="rId1"/>
  <headerFooter>
    <oddFooter>&amp;L&amp;"Times New Roman,Regular"Инж.БП-СВ-ТР доп&amp;C&amp;"Times New Roman,Regular"Списък № 9  излишни ОБВВПИ към 01.01.2026 г.&amp;R&amp;"Times New Roman,Regular"&amp;P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Z43"/>
  <sheetViews>
    <sheetView view="pageBreakPreview" zoomScaleNormal="100" zoomScaleSheetLayoutView="100" workbookViewId="0">
      <selection activeCell="S14" sqref="S14"/>
    </sheetView>
  </sheetViews>
  <sheetFormatPr defaultRowHeight="15.6"/>
  <cols>
    <col min="1" max="1" width="4.109375" customWidth="1"/>
    <col min="2" max="2" width="12.88671875" style="8" customWidth="1"/>
    <col min="3" max="3" width="52" customWidth="1"/>
    <col min="4" max="4" width="5.33203125" style="29" customWidth="1"/>
    <col min="5" max="5" width="4.6640625" customWidth="1"/>
    <col min="6" max="6" width="5" customWidth="1"/>
    <col min="7" max="7" width="4.5546875" customWidth="1"/>
    <col min="8" max="8" width="5.6640625" customWidth="1"/>
    <col min="9" max="9" width="5.33203125" customWidth="1"/>
    <col min="10" max="10" width="7" style="33" customWidth="1"/>
    <col min="11" max="11" width="6.88671875" style="33" customWidth="1"/>
    <col min="12" max="12" width="6.44140625" customWidth="1"/>
    <col min="13" max="13" width="6.5546875" customWidth="1"/>
    <col min="14" max="14" width="7.5546875" style="33" customWidth="1"/>
    <col min="15" max="15" width="8" style="33" customWidth="1"/>
    <col min="16" max="16" width="10" style="28" customWidth="1"/>
    <col min="17" max="17" width="10.88671875" style="28" customWidth="1"/>
    <col min="18" max="18" width="4.5546875" customWidth="1"/>
    <col min="19" max="19" width="3.88671875" customWidth="1"/>
    <col min="20" max="20" width="5.33203125" customWidth="1"/>
    <col min="21" max="21" width="8.88671875" customWidth="1"/>
    <col min="22" max="22" width="6.5546875" style="29" customWidth="1"/>
    <col min="23" max="24" width="8" style="29" customWidth="1"/>
    <col min="25" max="25" width="10.88671875" customWidth="1"/>
    <col min="249" max="249" width="4.109375" customWidth="1"/>
    <col min="250" max="250" width="16.33203125" customWidth="1"/>
    <col min="251" max="251" width="57.44140625" customWidth="1"/>
    <col min="252" max="252" width="5.88671875" customWidth="1"/>
    <col min="253" max="253" width="5.5546875" customWidth="1"/>
    <col min="254" max="254" width="5.44140625" customWidth="1"/>
    <col min="255" max="255" width="5.109375" customWidth="1"/>
    <col min="256" max="256" width="6.6640625" customWidth="1"/>
    <col min="257" max="257" width="6.5546875" customWidth="1"/>
    <col min="258" max="258" width="8.33203125" customWidth="1"/>
    <col min="259" max="259" width="9.109375" customWidth="1"/>
    <col min="260" max="260" width="5.6640625" customWidth="1"/>
    <col min="261" max="261" width="5.33203125" customWidth="1"/>
    <col min="262" max="262" width="7" customWidth="1"/>
    <col min="263" max="263" width="6.88671875" customWidth="1"/>
    <col min="264" max="267" width="6.6640625" customWidth="1"/>
    <col min="268" max="268" width="7.5546875" customWidth="1"/>
    <col min="269" max="269" width="7.109375" customWidth="1"/>
    <col min="270" max="270" width="8.6640625" customWidth="1"/>
    <col min="271" max="271" width="8" customWidth="1"/>
    <col min="272" max="272" width="10" customWidth="1"/>
    <col min="273" max="273" width="8.6640625" customWidth="1"/>
    <col min="274" max="274" width="4.5546875" customWidth="1"/>
    <col min="275" max="275" width="3.88671875" customWidth="1"/>
    <col min="276" max="276" width="5.33203125" customWidth="1"/>
    <col min="277" max="277" width="8.88671875" customWidth="1"/>
    <col min="278" max="278" width="6.5546875" customWidth="1"/>
    <col min="279" max="280" width="8" customWidth="1"/>
    <col min="281" max="281" width="10.88671875" customWidth="1"/>
    <col min="505" max="505" width="4.109375" customWidth="1"/>
    <col min="506" max="506" width="16.33203125" customWidth="1"/>
    <col min="507" max="507" width="57.44140625" customWidth="1"/>
    <col min="508" max="508" width="5.88671875" customWidth="1"/>
    <col min="509" max="509" width="5.5546875" customWidth="1"/>
    <col min="510" max="510" width="5.44140625" customWidth="1"/>
    <col min="511" max="511" width="5.109375" customWidth="1"/>
    <col min="512" max="512" width="6.6640625" customWidth="1"/>
    <col min="513" max="513" width="6.5546875" customWidth="1"/>
    <col min="514" max="514" width="8.33203125" customWidth="1"/>
    <col min="515" max="515" width="9.109375" customWidth="1"/>
    <col min="516" max="516" width="5.6640625" customWidth="1"/>
    <col min="517" max="517" width="5.33203125" customWidth="1"/>
    <col min="518" max="518" width="7" customWidth="1"/>
    <col min="519" max="519" width="6.88671875" customWidth="1"/>
    <col min="520" max="523" width="6.6640625" customWidth="1"/>
    <col min="524" max="524" width="7.5546875" customWidth="1"/>
    <col min="525" max="525" width="7.109375" customWidth="1"/>
    <col min="526" max="526" width="8.6640625" customWidth="1"/>
    <col min="527" max="527" width="8" customWidth="1"/>
    <col min="528" max="528" width="10" customWidth="1"/>
    <col min="529" max="529" width="8.6640625" customWidth="1"/>
    <col min="530" max="530" width="4.5546875" customWidth="1"/>
    <col min="531" max="531" width="3.88671875" customWidth="1"/>
    <col min="532" max="532" width="5.33203125" customWidth="1"/>
    <col min="533" max="533" width="8.88671875" customWidth="1"/>
    <col min="534" max="534" width="6.5546875" customWidth="1"/>
    <col min="535" max="536" width="8" customWidth="1"/>
    <col min="537" max="537" width="10.88671875" customWidth="1"/>
    <col min="761" max="761" width="4.109375" customWidth="1"/>
    <col min="762" max="762" width="16.33203125" customWidth="1"/>
    <col min="763" max="763" width="57.44140625" customWidth="1"/>
    <col min="764" max="764" width="5.88671875" customWidth="1"/>
    <col min="765" max="765" width="5.5546875" customWidth="1"/>
    <col min="766" max="766" width="5.44140625" customWidth="1"/>
    <col min="767" max="767" width="5.109375" customWidth="1"/>
    <col min="768" max="768" width="6.6640625" customWidth="1"/>
    <col min="769" max="769" width="6.5546875" customWidth="1"/>
    <col min="770" max="770" width="8.33203125" customWidth="1"/>
    <col min="771" max="771" width="9.109375" customWidth="1"/>
    <col min="772" max="772" width="5.6640625" customWidth="1"/>
    <col min="773" max="773" width="5.33203125" customWidth="1"/>
    <col min="774" max="774" width="7" customWidth="1"/>
    <col min="775" max="775" width="6.88671875" customWidth="1"/>
    <col min="776" max="779" width="6.6640625" customWidth="1"/>
    <col min="780" max="780" width="7.5546875" customWidth="1"/>
    <col min="781" max="781" width="7.109375" customWidth="1"/>
    <col min="782" max="782" width="8.6640625" customWidth="1"/>
    <col min="783" max="783" width="8" customWidth="1"/>
    <col min="784" max="784" width="10" customWidth="1"/>
    <col min="785" max="785" width="8.6640625" customWidth="1"/>
    <col min="786" max="786" width="4.5546875" customWidth="1"/>
    <col min="787" max="787" width="3.88671875" customWidth="1"/>
    <col min="788" max="788" width="5.33203125" customWidth="1"/>
    <col min="789" max="789" width="8.88671875" customWidth="1"/>
    <col min="790" max="790" width="6.5546875" customWidth="1"/>
    <col min="791" max="792" width="8" customWidth="1"/>
    <col min="793" max="793" width="10.88671875" customWidth="1"/>
    <col min="1017" max="1017" width="4.109375" customWidth="1"/>
    <col min="1018" max="1018" width="16.33203125" customWidth="1"/>
    <col min="1019" max="1019" width="57.44140625" customWidth="1"/>
    <col min="1020" max="1020" width="5.88671875" customWidth="1"/>
    <col min="1021" max="1021" width="5.5546875" customWidth="1"/>
    <col min="1022" max="1022" width="5.44140625" customWidth="1"/>
    <col min="1023" max="1023" width="5.109375" customWidth="1"/>
    <col min="1024" max="1024" width="6.6640625" customWidth="1"/>
    <col min="1025" max="1025" width="6.5546875" customWidth="1"/>
    <col min="1026" max="1026" width="8.33203125" customWidth="1"/>
    <col min="1027" max="1027" width="9.109375" customWidth="1"/>
    <col min="1028" max="1028" width="5.6640625" customWidth="1"/>
    <col min="1029" max="1029" width="5.33203125" customWidth="1"/>
    <col min="1030" max="1030" width="7" customWidth="1"/>
    <col min="1031" max="1031" width="6.88671875" customWidth="1"/>
    <col min="1032" max="1035" width="6.6640625" customWidth="1"/>
    <col min="1036" max="1036" width="7.5546875" customWidth="1"/>
    <col min="1037" max="1037" width="7.109375" customWidth="1"/>
    <col min="1038" max="1038" width="8.6640625" customWidth="1"/>
    <col min="1039" max="1039" width="8" customWidth="1"/>
    <col min="1040" max="1040" width="10" customWidth="1"/>
    <col min="1041" max="1041" width="8.6640625" customWidth="1"/>
    <col min="1042" max="1042" width="4.5546875" customWidth="1"/>
    <col min="1043" max="1043" width="3.88671875" customWidth="1"/>
    <col min="1044" max="1044" width="5.33203125" customWidth="1"/>
    <col min="1045" max="1045" width="8.88671875" customWidth="1"/>
    <col min="1046" max="1046" width="6.5546875" customWidth="1"/>
    <col min="1047" max="1048" width="8" customWidth="1"/>
    <col min="1049" max="1049" width="10.88671875" customWidth="1"/>
    <col min="1273" max="1273" width="4.109375" customWidth="1"/>
    <col min="1274" max="1274" width="16.33203125" customWidth="1"/>
    <col min="1275" max="1275" width="57.44140625" customWidth="1"/>
    <col min="1276" max="1276" width="5.88671875" customWidth="1"/>
    <col min="1277" max="1277" width="5.5546875" customWidth="1"/>
    <col min="1278" max="1278" width="5.44140625" customWidth="1"/>
    <col min="1279" max="1279" width="5.109375" customWidth="1"/>
    <col min="1280" max="1280" width="6.6640625" customWidth="1"/>
    <col min="1281" max="1281" width="6.5546875" customWidth="1"/>
    <col min="1282" max="1282" width="8.33203125" customWidth="1"/>
    <col min="1283" max="1283" width="9.109375" customWidth="1"/>
    <col min="1284" max="1284" width="5.6640625" customWidth="1"/>
    <col min="1285" max="1285" width="5.33203125" customWidth="1"/>
    <col min="1286" max="1286" width="7" customWidth="1"/>
    <col min="1287" max="1287" width="6.88671875" customWidth="1"/>
    <col min="1288" max="1291" width="6.6640625" customWidth="1"/>
    <col min="1292" max="1292" width="7.5546875" customWidth="1"/>
    <col min="1293" max="1293" width="7.109375" customWidth="1"/>
    <col min="1294" max="1294" width="8.6640625" customWidth="1"/>
    <col min="1295" max="1295" width="8" customWidth="1"/>
    <col min="1296" max="1296" width="10" customWidth="1"/>
    <col min="1297" max="1297" width="8.6640625" customWidth="1"/>
    <col min="1298" max="1298" width="4.5546875" customWidth="1"/>
    <col min="1299" max="1299" width="3.88671875" customWidth="1"/>
    <col min="1300" max="1300" width="5.33203125" customWidth="1"/>
    <col min="1301" max="1301" width="8.88671875" customWidth="1"/>
    <col min="1302" max="1302" width="6.5546875" customWidth="1"/>
    <col min="1303" max="1304" width="8" customWidth="1"/>
    <col min="1305" max="1305" width="10.88671875" customWidth="1"/>
    <col min="1529" max="1529" width="4.109375" customWidth="1"/>
    <col min="1530" max="1530" width="16.33203125" customWidth="1"/>
    <col min="1531" max="1531" width="57.44140625" customWidth="1"/>
    <col min="1532" max="1532" width="5.88671875" customWidth="1"/>
    <col min="1533" max="1533" width="5.5546875" customWidth="1"/>
    <col min="1534" max="1534" width="5.44140625" customWidth="1"/>
    <col min="1535" max="1535" width="5.109375" customWidth="1"/>
    <col min="1536" max="1536" width="6.6640625" customWidth="1"/>
    <col min="1537" max="1537" width="6.5546875" customWidth="1"/>
    <col min="1538" max="1538" width="8.33203125" customWidth="1"/>
    <col min="1539" max="1539" width="9.109375" customWidth="1"/>
    <col min="1540" max="1540" width="5.6640625" customWidth="1"/>
    <col min="1541" max="1541" width="5.33203125" customWidth="1"/>
    <col min="1542" max="1542" width="7" customWidth="1"/>
    <col min="1543" max="1543" width="6.88671875" customWidth="1"/>
    <col min="1544" max="1547" width="6.6640625" customWidth="1"/>
    <col min="1548" max="1548" width="7.5546875" customWidth="1"/>
    <col min="1549" max="1549" width="7.109375" customWidth="1"/>
    <col min="1550" max="1550" width="8.6640625" customWidth="1"/>
    <col min="1551" max="1551" width="8" customWidth="1"/>
    <col min="1552" max="1552" width="10" customWidth="1"/>
    <col min="1553" max="1553" width="8.6640625" customWidth="1"/>
    <col min="1554" max="1554" width="4.5546875" customWidth="1"/>
    <col min="1555" max="1555" width="3.88671875" customWidth="1"/>
    <col min="1556" max="1556" width="5.33203125" customWidth="1"/>
    <col min="1557" max="1557" width="8.88671875" customWidth="1"/>
    <col min="1558" max="1558" width="6.5546875" customWidth="1"/>
    <col min="1559" max="1560" width="8" customWidth="1"/>
    <col min="1561" max="1561" width="10.88671875" customWidth="1"/>
    <col min="1785" max="1785" width="4.109375" customWidth="1"/>
    <col min="1786" max="1786" width="16.33203125" customWidth="1"/>
    <col min="1787" max="1787" width="57.44140625" customWidth="1"/>
    <col min="1788" max="1788" width="5.88671875" customWidth="1"/>
    <col min="1789" max="1789" width="5.5546875" customWidth="1"/>
    <col min="1790" max="1790" width="5.44140625" customWidth="1"/>
    <col min="1791" max="1791" width="5.109375" customWidth="1"/>
    <col min="1792" max="1792" width="6.6640625" customWidth="1"/>
    <col min="1793" max="1793" width="6.5546875" customWidth="1"/>
    <col min="1794" max="1794" width="8.33203125" customWidth="1"/>
    <col min="1795" max="1795" width="9.109375" customWidth="1"/>
    <col min="1796" max="1796" width="5.6640625" customWidth="1"/>
    <col min="1797" max="1797" width="5.33203125" customWidth="1"/>
    <col min="1798" max="1798" width="7" customWidth="1"/>
    <col min="1799" max="1799" width="6.88671875" customWidth="1"/>
    <col min="1800" max="1803" width="6.6640625" customWidth="1"/>
    <col min="1804" max="1804" width="7.5546875" customWidth="1"/>
    <col min="1805" max="1805" width="7.109375" customWidth="1"/>
    <col min="1806" max="1806" width="8.6640625" customWidth="1"/>
    <col min="1807" max="1807" width="8" customWidth="1"/>
    <col min="1808" max="1808" width="10" customWidth="1"/>
    <col min="1809" max="1809" width="8.6640625" customWidth="1"/>
    <col min="1810" max="1810" width="4.5546875" customWidth="1"/>
    <col min="1811" max="1811" width="3.88671875" customWidth="1"/>
    <col min="1812" max="1812" width="5.33203125" customWidth="1"/>
    <col min="1813" max="1813" width="8.88671875" customWidth="1"/>
    <col min="1814" max="1814" width="6.5546875" customWidth="1"/>
    <col min="1815" max="1816" width="8" customWidth="1"/>
    <col min="1817" max="1817" width="10.88671875" customWidth="1"/>
    <col min="2041" max="2041" width="4.109375" customWidth="1"/>
    <col min="2042" max="2042" width="16.33203125" customWidth="1"/>
    <col min="2043" max="2043" width="57.44140625" customWidth="1"/>
    <col min="2044" max="2044" width="5.88671875" customWidth="1"/>
    <col min="2045" max="2045" width="5.5546875" customWidth="1"/>
    <col min="2046" max="2046" width="5.44140625" customWidth="1"/>
    <col min="2047" max="2047" width="5.109375" customWidth="1"/>
    <col min="2048" max="2048" width="6.6640625" customWidth="1"/>
    <col min="2049" max="2049" width="6.5546875" customWidth="1"/>
    <col min="2050" max="2050" width="8.33203125" customWidth="1"/>
    <col min="2051" max="2051" width="9.109375" customWidth="1"/>
    <col min="2052" max="2052" width="5.6640625" customWidth="1"/>
    <col min="2053" max="2053" width="5.33203125" customWidth="1"/>
    <col min="2054" max="2054" width="7" customWidth="1"/>
    <col min="2055" max="2055" width="6.88671875" customWidth="1"/>
    <col min="2056" max="2059" width="6.6640625" customWidth="1"/>
    <col min="2060" max="2060" width="7.5546875" customWidth="1"/>
    <col min="2061" max="2061" width="7.109375" customWidth="1"/>
    <col min="2062" max="2062" width="8.6640625" customWidth="1"/>
    <col min="2063" max="2063" width="8" customWidth="1"/>
    <col min="2064" max="2064" width="10" customWidth="1"/>
    <col min="2065" max="2065" width="8.6640625" customWidth="1"/>
    <col min="2066" max="2066" width="4.5546875" customWidth="1"/>
    <col min="2067" max="2067" width="3.88671875" customWidth="1"/>
    <col min="2068" max="2068" width="5.33203125" customWidth="1"/>
    <col min="2069" max="2069" width="8.88671875" customWidth="1"/>
    <col min="2070" max="2070" width="6.5546875" customWidth="1"/>
    <col min="2071" max="2072" width="8" customWidth="1"/>
    <col min="2073" max="2073" width="10.88671875" customWidth="1"/>
    <col min="2297" max="2297" width="4.109375" customWidth="1"/>
    <col min="2298" max="2298" width="16.33203125" customWidth="1"/>
    <col min="2299" max="2299" width="57.44140625" customWidth="1"/>
    <col min="2300" max="2300" width="5.88671875" customWidth="1"/>
    <col min="2301" max="2301" width="5.5546875" customWidth="1"/>
    <col min="2302" max="2302" width="5.44140625" customWidth="1"/>
    <col min="2303" max="2303" width="5.109375" customWidth="1"/>
    <col min="2304" max="2304" width="6.6640625" customWidth="1"/>
    <col min="2305" max="2305" width="6.5546875" customWidth="1"/>
    <col min="2306" max="2306" width="8.33203125" customWidth="1"/>
    <col min="2307" max="2307" width="9.109375" customWidth="1"/>
    <col min="2308" max="2308" width="5.6640625" customWidth="1"/>
    <col min="2309" max="2309" width="5.33203125" customWidth="1"/>
    <col min="2310" max="2310" width="7" customWidth="1"/>
    <col min="2311" max="2311" width="6.88671875" customWidth="1"/>
    <col min="2312" max="2315" width="6.6640625" customWidth="1"/>
    <col min="2316" max="2316" width="7.5546875" customWidth="1"/>
    <col min="2317" max="2317" width="7.109375" customWidth="1"/>
    <col min="2318" max="2318" width="8.6640625" customWidth="1"/>
    <col min="2319" max="2319" width="8" customWidth="1"/>
    <col min="2320" max="2320" width="10" customWidth="1"/>
    <col min="2321" max="2321" width="8.6640625" customWidth="1"/>
    <col min="2322" max="2322" width="4.5546875" customWidth="1"/>
    <col min="2323" max="2323" width="3.88671875" customWidth="1"/>
    <col min="2324" max="2324" width="5.33203125" customWidth="1"/>
    <col min="2325" max="2325" width="8.88671875" customWidth="1"/>
    <col min="2326" max="2326" width="6.5546875" customWidth="1"/>
    <col min="2327" max="2328" width="8" customWidth="1"/>
    <col min="2329" max="2329" width="10.88671875" customWidth="1"/>
    <col min="2553" max="2553" width="4.109375" customWidth="1"/>
    <col min="2554" max="2554" width="16.33203125" customWidth="1"/>
    <col min="2555" max="2555" width="57.44140625" customWidth="1"/>
    <col min="2556" max="2556" width="5.88671875" customWidth="1"/>
    <col min="2557" max="2557" width="5.5546875" customWidth="1"/>
    <col min="2558" max="2558" width="5.44140625" customWidth="1"/>
    <col min="2559" max="2559" width="5.109375" customWidth="1"/>
    <col min="2560" max="2560" width="6.6640625" customWidth="1"/>
    <col min="2561" max="2561" width="6.5546875" customWidth="1"/>
    <col min="2562" max="2562" width="8.33203125" customWidth="1"/>
    <col min="2563" max="2563" width="9.109375" customWidth="1"/>
    <col min="2564" max="2564" width="5.6640625" customWidth="1"/>
    <col min="2565" max="2565" width="5.33203125" customWidth="1"/>
    <col min="2566" max="2566" width="7" customWidth="1"/>
    <col min="2567" max="2567" width="6.88671875" customWidth="1"/>
    <col min="2568" max="2571" width="6.6640625" customWidth="1"/>
    <col min="2572" max="2572" width="7.5546875" customWidth="1"/>
    <col min="2573" max="2573" width="7.109375" customWidth="1"/>
    <col min="2574" max="2574" width="8.6640625" customWidth="1"/>
    <col min="2575" max="2575" width="8" customWidth="1"/>
    <col min="2576" max="2576" width="10" customWidth="1"/>
    <col min="2577" max="2577" width="8.6640625" customWidth="1"/>
    <col min="2578" max="2578" width="4.5546875" customWidth="1"/>
    <col min="2579" max="2579" width="3.88671875" customWidth="1"/>
    <col min="2580" max="2580" width="5.33203125" customWidth="1"/>
    <col min="2581" max="2581" width="8.88671875" customWidth="1"/>
    <col min="2582" max="2582" width="6.5546875" customWidth="1"/>
    <col min="2583" max="2584" width="8" customWidth="1"/>
    <col min="2585" max="2585" width="10.88671875" customWidth="1"/>
    <col min="2809" max="2809" width="4.109375" customWidth="1"/>
    <col min="2810" max="2810" width="16.33203125" customWidth="1"/>
    <col min="2811" max="2811" width="57.44140625" customWidth="1"/>
    <col min="2812" max="2812" width="5.88671875" customWidth="1"/>
    <col min="2813" max="2813" width="5.5546875" customWidth="1"/>
    <col min="2814" max="2814" width="5.44140625" customWidth="1"/>
    <col min="2815" max="2815" width="5.109375" customWidth="1"/>
    <col min="2816" max="2816" width="6.6640625" customWidth="1"/>
    <col min="2817" max="2817" width="6.5546875" customWidth="1"/>
    <col min="2818" max="2818" width="8.33203125" customWidth="1"/>
    <col min="2819" max="2819" width="9.109375" customWidth="1"/>
    <col min="2820" max="2820" width="5.6640625" customWidth="1"/>
    <col min="2821" max="2821" width="5.33203125" customWidth="1"/>
    <col min="2822" max="2822" width="7" customWidth="1"/>
    <col min="2823" max="2823" width="6.88671875" customWidth="1"/>
    <col min="2824" max="2827" width="6.6640625" customWidth="1"/>
    <col min="2828" max="2828" width="7.5546875" customWidth="1"/>
    <col min="2829" max="2829" width="7.109375" customWidth="1"/>
    <col min="2830" max="2830" width="8.6640625" customWidth="1"/>
    <col min="2831" max="2831" width="8" customWidth="1"/>
    <col min="2832" max="2832" width="10" customWidth="1"/>
    <col min="2833" max="2833" width="8.6640625" customWidth="1"/>
    <col min="2834" max="2834" width="4.5546875" customWidth="1"/>
    <col min="2835" max="2835" width="3.88671875" customWidth="1"/>
    <col min="2836" max="2836" width="5.33203125" customWidth="1"/>
    <col min="2837" max="2837" width="8.88671875" customWidth="1"/>
    <col min="2838" max="2838" width="6.5546875" customWidth="1"/>
    <col min="2839" max="2840" width="8" customWidth="1"/>
    <col min="2841" max="2841" width="10.88671875" customWidth="1"/>
    <col min="3065" max="3065" width="4.109375" customWidth="1"/>
    <col min="3066" max="3066" width="16.33203125" customWidth="1"/>
    <col min="3067" max="3067" width="57.44140625" customWidth="1"/>
    <col min="3068" max="3068" width="5.88671875" customWidth="1"/>
    <col min="3069" max="3069" width="5.5546875" customWidth="1"/>
    <col min="3070" max="3070" width="5.44140625" customWidth="1"/>
    <col min="3071" max="3071" width="5.109375" customWidth="1"/>
    <col min="3072" max="3072" width="6.6640625" customWidth="1"/>
    <col min="3073" max="3073" width="6.5546875" customWidth="1"/>
    <col min="3074" max="3074" width="8.33203125" customWidth="1"/>
    <col min="3075" max="3075" width="9.109375" customWidth="1"/>
    <col min="3076" max="3076" width="5.6640625" customWidth="1"/>
    <col min="3077" max="3077" width="5.33203125" customWidth="1"/>
    <col min="3078" max="3078" width="7" customWidth="1"/>
    <col min="3079" max="3079" width="6.88671875" customWidth="1"/>
    <col min="3080" max="3083" width="6.6640625" customWidth="1"/>
    <col min="3084" max="3084" width="7.5546875" customWidth="1"/>
    <col min="3085" max="3085" width="7.109375" customWidth="1"/>
    <col min="3086" max="3086" width="8.6640625" customWidth="1"/>
    <col min="3087" max="3087" width="8" customWidth="1"/>
    <col min="3088" max="3088" width="10" customWidth="1"/>
    <col min="3089" max="3089" width="8.6640625" customWidth="1"/>
    <col min="3090" max="3090" width="4.5546875" customWidth="1"/>
    <col min="3091" max="3091" width="3.88671875" customWidth="1"/>
    <col min="3092" max="3092" width="5.33203125" customWidth="1"/>
    <col min="3093" max="3093" width="8.88671875" customWidth="1"/>
    <col min="3094" max="3094" width="6.5546875" customWidth="1"/>
    <col min="3095" max="3096" width="8" customWidth="1"/>
    <col min="3097" max="3097" width="10.88671875" customWidth="1"/>
    <col min="3321" max="3321" width="4.109375" customWidth="1"/>
    <col min="3322" max="3322" width="16.33203125" customWidth="1"/>
    <col min="3323" max="3323" width="57.44140625" customWidth="1"/>
    <col min="3324" max="3324" width="5.88671875" customWidth="1"/>
    <col min="3325" max="3325" width="5.5546875" customWidth="1"/>
    <col min="3326" max="3326" width="5.44140625" customWidth="1"/>
    <col min="3327" max="3327" width="5.109375" customWidth="1"/>
    <col min="3328" max="3328" width="6.6640625" customWidth="1"/>
    <col min="3329" max="3329" width="6.5546875" customWidth="1"/>
    <col min="3330" max="3330" width="8.33203125" customWidth="1"/>
    <col min="3331" max="3331" width="9.109375" customWidth="1"/>
    <col min="3332" max="3332" width="5.6640625" customWidth="1"/>
    <col min="3333" max="3333" width="5.33203125" customWidth="1"/>
    <col min="3334" max="3334" width="7" customWidth="1"/>
    <col min="3335" max="3335" width="6.88671875" customWidth="1"/>
    <col min="3336" max="3339" width="6.6640625" customWidth="1"/>
    <col min="3340" max="3340" width="7.5546875" customWidth="1"/>
    <col min="3341" max="3341" width="7.109375" customWidth="1"/>
    <col min="3342" max="3342" width="8.6640625" customWidth="1"/>
    <col min="3343" max="3343" width="8" customWidth="1"/>
    <col min="3344" max="3344" width="10" customWidth="1"/>
    <col min="3345" max="3345" width="8.6640625" customWidth="1"/>
    <col min="3346" max="3346" width="4.5546875" customWidth="1"/>
    <col min="3347" max="3347" width="3.88671875" customWidth="1"/>
    <col min="3348" max="3348" width="5.33203125" customWidth="1"/>
    <col min="3349" max="3349" width="8.88671875" customWidth="1"/>
    <col min="3350" max="3350" width="6.5546875" customWidth="1"/>
    <col min="3351" max="3352" width="8" customWidth="1"/>
    <col min="3353" max="3353" width="10.88671875" customWidth="1"/>
    <col min="3577" max="3577" width="4.109375" customWidth="1"/>
    <col min="3578" max="3578" width="16.33203125" customWidth="1"/>
    <col min="3579" max="3579" width="57.44140625" customWidth="1"/>
    <col min="3580" max="3580" width="5.88671875" customWidth="1"/>
    <col min="3581" max="3581" width="5.5546875" customWidth="1"/>
    <col min="3582" max="3582" width="5.44140625" customWidth="1"/>
    <col min="3583" max="3583" width="5.109375" customWidth="1"/>
    <col min="3584" max="3584" width="6.6640625" customWidth="1"/>
    <col min="3585" max="3585" width="6.5546875" customWidth="1"/>
    <col min="3586" max="3586" width="8.33203125" customWidth="1"/>
    <col min="3587" max="3587" width="9.109375" customWidth="1"/>
    <col min="3588" max="3588" width="5.6640625" customWidth="1"/>
    <col min="3589" max="3589" width="5.33203125" customWidth="1"/>
    <col min="3590" max="3590" width="7" customWidth="1"/>
    <col min="3591" max="3591" width="6.88671875" customWidth="1"/>
    <col min="3592" max="3595" width="6.6640625" customWidth="1"/>
    <col min="3596" max="3596" width="7.5546875" customWidth="1"/>
    <col min="3597" max="3597" width="7.109375" customWidth="1"/>
    <col min="3598" max="3598" width="8.6640625" customWidth="1"/>
    <col min="3599" max="3599" width="8" customWidth="1"/>
    <col min="3600" max="3600" width="10" customWidth="1"/>
    <col min="3601" max="3601" width="8.6640625" customWidth="1"/>
    <col min="3602" max="3602" width="4.5546875" customWidth="1"/>
    <col min="3603" max="3603" width="3.88671875" customWidth="1"/>
    <col min="3604" max="3604" width="5.33203125" customWidth="1"/>
    <col min="3605" max="3605" width="8.88671875" customWidth="1"/>
    <col min="3606" max="3606" width="6.5546875" customWidth="1"/>
    <col min="3607" max="3608" width="8" customWidth="1"/>
    <col min="3609" max="3609" width="10.88671875" customWidth="1"/>
    <col min="3833" max="3833" width="4.109375" customWidth="1"/>
    <col min="3834" max="3834" width="16.33203125" customWidth="1"/>
    <col min="3835" max="3835" width="57.44140625" customWidth="1"/>
    <col min="3836" max="3836" width="5.88671875" customWidth="1"/>
    <col min="3837" max="3837" width="5.5546875" customWidth="1"/>
    <col min="3838" max="3838" width="5.44140625" customWidth="1"/>
    <col min="3839" max="3839" width="5.109375" customWidth="1"/>
    <col min="3840" max="3840" width="6.6640625" customWidth="1"/>
    <col min="3841" max="3841" width="6.5546875" customWidth="1"/>
    <col min="3842" max="3842" width="8.33203125" customWidth="1"/>
    <col min="3843" max="3843" width="9.109375" customWidth="1"/>
    <col min="3844" max="3844" width="5.6640625" customWidth="1"/>
    <col min="3845" max="3845" width="5.33203125" customWidth="1"/>
    <col min="3846" max="3846" width="7" customWidth="1"/>
    <col min="3847" max="3847" width="6.88671875" customWidth="1"/>
    <col min="3848" max="3851" width="6.6640625" customWidth="1"/>
    <col min="3852" max="3852" width="7.5546875" customWidth="1"/>
    <col min="3853" max="3853" width="7.109375" customWidth="1"/>
    <col min="3854" max="3854" width="8.6640625" customWidth="1"/>
    <col min="3855" max="3855" width="8" customWidth="1"/>
    <col min="3856" max="3856" width="10" customWidth="1"/>
    <col min="3857" max="3857" width="8.6640625" customWidth="1"/>
    <col min="3858" max="3858" width="4.5546875" customWidth="1"/>
    <col min="3859" max="3859" width="3.88671875" customWidth="1"/>
    <col min="3860" max="3860" width="5.33203125" customWidth="1"/>
    <col min="3861" max="3861" width="8.88671875" customWidth="1"/>
    <col min="3862" max="3862" width="6.5546875" customWidth="1"/>
    <col min="3863" max="3864" width="8" customWidth="1"/>
    <col min="3865" max="3865" width="10.88671875" customWidth="1"/>
    <col min="4089" max="4089" width="4.109375" customWidth="1"/>
    <col min="4090" max="4090" width="16.33203125" customWidth="1"/>
    <col min="4091" max="4091" width="57.44140625" customWidth="1"/>
    <col min="4092" max="4092" width="5.88671875" customWidth="1"/>
    <col min="4093" max="4093" width="5.5546875" customWidth="1"/>
    <col min="4094" max="4094" width="5.44140625" customWidth="1"/>
    <col min="4095" max="4095" width="5.109375" customWidth="1"/>
    <col min="4096" max="4096" width="6.6640625" customWidth="1"/>
    <col min="4097" max="4097" width="6.5546875" customWidth="1"/>
    <col min="4098" max="4098" width="8.33203125" customWidth="1"/>
    <col min="4099" max="4099" width="9.109375" customWidth="1"/>
    <col min="4100" max="4100" width="5.6640625" customWidth="1"/>
    <col min="4101" max="4101" width="5.33203125" customWidth="1"/>
    <col min="4102" max="4102" width="7" customWidth="1"/>
    <col min="4103" max="4103" width="6.88671875" customWidth="1"/>
    <col min="4104" max="4107" width="6.6640625" customWidth="1"/>
    <col min="4108" max="4108" width="7.5546875" customWidth="1"/>
    <col min="4109" max="4109" width="7.109375" customWidth="1"/>
    <col min="4110" max="4110" width="8.6640625" customWidth="1"/>
    <col min="4111" max="4111" width="8" customWidth="1"/>
    <col min="4112" max="4112" width="10" customWidth="1"/>
    <col min="4113" max="4113" width="8.6640625" customWidth="1"/>
    <col min="4114" max="4114" width="4.5546875" customWidth="1"/>
    <col min="4115" max="4115" width="3.88671875" customWidth="1"/>
    <col min="4116" max="4116" width="5.33203125" customWidth="1"/>
    <col min="4117" max="4117" width="8.88671875" customWidth="1"/>
    <col min="4118" max="4118" width="6.5546875" customWidth="1"/>
    <col min="4119" max="4120" width="8" customWidth="1"/>
    <col min="4121" max="4121" width="10.88671875" customWidth="1"/>
    <col min="4345" max="4345" width="4.109375" customWidth="1"/>
    <col min="4346" max="4346" width="16.33203125" customWidth="1"/>
    <col min="4347" max="4347" width="57.44140625" customWidth="1"/>
    <col min="4348" max="4348" width="5.88671875" customWidth="1"/>
    <col min="4349" max="4349" width="5.5546875" customWidth="1"/>
    <col min="4350" max="4350" width="5.44140625" customWidth="1"/>
    <col min="4351" max="4351" width="5.109375" customWidth="1"/>
    <col min="4352" max="4352" width="6.6640625" customWidth="1"/>
    <col min="4353" max="4353" width="6.5546875" customWidth="1"/>
    <col min="4354" max="4354" width="8.33203125" customWidth="1"/>
    <col min="4355" max="4355" width="9.109375" customWidth="1"/>
    <col min="4356" max="4356" width="5.6640625" customWidth="1"/>
    <col min="4357" max="4357" width="5.33203125" customWidth="1"/>
    <col min="4358" max="4358" width="7" customWidth="1"/>
    <col min="4359" max="4359" width="6.88671875" customWidth="1"/>
    <col min="4360" max="4363" width="6.6640625" customWidth="1"/>
    <col min="4364" max="4364" width="7.5546875" customWidth="1"/>
    <col min="4365" max="4365" width="7.109375" customWidth="1"/>
    <col min="4366" max="4366" width="8.6640625" customWidth="1"/>
    <col min="4367" max="4367" width="8" customWidth="1"/>
    <col min="4368" max="4368" width="10" customWidth="1"/>
    <col min="4369" max="4369" width="8.6640625" customWidth="1"/>
    <col min="4370" max="4370" width="4.5546875" customWidth="1"/>
    <col min="4371" max="4371" width="3.88671875" customWidth="1"/>
    <col min="4372" max="4372" width="5.33203125" customWidth="1"/>
    <col min="4373" max="4373" width="8.88671875" customWidth="1"/>
    <col min="4374" max="4374" width="6.5546875" customWidth="1"/>
    <col min="4375" max="4376" width="8" customWidth="1"/>
    <col min="4377" max="4377" width="10.88671875" customWidth="1"/>
    <col min="4601" max="4601" width="4.109375" customWidth="1"/>
    <col min="4602" max="4602" width="16.33203125" customWidth="1"/>
    <col min="4603" max="4603" width="57.44140625" customWidth="1"/>
    <col min="4604" max="4604" width="5.88671875" customWidth="1"/>
    <col min="4605" max="4605" width="5.5546875" customWidth="1"/>
    <col min="4606" max="4606" width="5.44140625" customWidth="1"/>
    <col min="4607" max="4607" width="5.109375" customWidth="1"/>
    <col min="4608" max="4608" width="6.6640625" customWidth="1"/>
    <col min="4609" max="4609" width="6.5546875" customWidth="1"/>
    <col min="4610" max="4610" width="8.33203125" customWidth="1"/>
    <col min="4611" max="4611" width="9.109375" customWidth="1"/>
    <col min="4612" max="4612" width="5.6640625" customWidth="1"/>
    <col min="4613" max="4613" width="5.33203125" customWidth="1"/>
    <col min="4614" max="4614" width="7" customWidth="1"/>
    <col min="4615" max="4615" width="6.88671875" customWidth="1"/>
    <col min="4616" max="4619" width="6.6640625" customWidth="1"/>
    <col min="4620" max="4620" width="7.5546875" customWidth="1"/>
    <col min="4621" max="4621" width="7.109375" customWidth="1"/>
    <col min="4622" max="4622" width="8.6640625" customWidth="1"/>
    <col min="4623" max="4623" width="8" customWidth="1"/>
    <col min="4624" max="4624" width="10" customWidth="1"/>
    <col min="4625" max="4625" width="8.6640625" customWidth="1"/>
    <col min="4626" max="4626" width="4.5546875" customWidth="1"/>
    <col min="4627" max="4627" width="3.88671875" customWidth="1"/>
    <col min="4628" max="4628" width="5.33203125" customWidth="1"/>
    <col min="4629" max="4629" width="8.88671875" customWidth="1"/>
    <col min="4630" max="4630" width="6.5546875" customWidth="1"/>
    <col min="4631" max="4632" width="8" customWidth="1"/>
    <col min="4633" max="4633" width="10.88671875" customWidth="1"/>
    <col min="4857" max="4857" width="4.109375" customWidth="1"/>
    <col min="4858" max="4858" width="16.33203125" customWidth="1"/>
    <col min="4859" max="4859" width="57.44140625" customWidth="1"/>
    <col min="4860" max="4860" width="5.88671875" customWidth="1"/>
    <col min="4861" max="4861" width="5.5546875" customWidth="1"/>
    <col min="4862" max="4862" width="5.44140625" customWidth="1"/>
    <col min="4863" max="4863" width="5.109375" customWidth="1"/>
    <col min="4864" max="4864" width="6.6640625" customWidth="1"/>
    <col min="4865" max="4865" width="6.5546875" customWidth="1"/>
    <col min="4866" max="4866" width="8.33203125" customWidth="1"/>
    <col min="4867" max="4867" width="9.109375" customWidth="1"/>
    <col min="4868" max="4868" width="5.6640625" customWidth="1"/>
    <col min="4869" max="4869" width="5.33203125" customWidth="1"/>
    <col min="4870" max="4870" width="7" customWidth="1"/>
    <col min="4871" max="4871" width="6.88671875" customWidth="1"/>
    <col min="4872" max="4875" width="6.6640625" customWidth="1"/>
    <col min="4876" max="4876" width="7.5546875" customWidth="1"/>
    <col min="4877" max="4877" width="7.109375" customWidth="1"/>
    <col min="4878" max="4878" width="8.6640625" customWidth="1"/>
    <col min="4879" max="4879" width="8" customWidth="1"/>
    <col min="4880" max="4880" width="10" customWidth="1"/>
    <col min="4881" max="4881" width="8.6640625" customWidth="1"/>
    <col min="4882" max="4882" width="4.5546875" customWidth="1"/>
    <col min="4883" max="4883" width="3.88671875" customWidth="1"/>
    <col min="4884" max="4884" width="5.33203125" customWidth="1"/>
    <col min="4885" max="4885" width="8.88671875" customWidth="1"/>
    <col min="4886" max="4886" width="6.5546875" customWidth="1"/>
    <col min="4887" max="4888" width="8" customWidth="1"/>
    <col min="4889" max="4889" width="10.88671875" customWidth="1"/>
    <col min="5113" max="5113" width="4.109375" customWidth="1"/>
    <col min="5114" max="5114" width="16.33203125" customWidth="1"/>
    <col min="5115" max="5115" width="57.44140625" customWidth="1"/>
    <col min="5116" max="5116" width="5.88671875" customWidth="1"/>
    <col min="5117" max="5117" width="5.5546875" customWidth="1"/>
    <col min="5118" max="5118" width="5.44140625" customWidth="1"/>
    <col min="5119" max="5119" width="5.109375" customWidth="1"/>
    <col min="5120" max="5120" width="6.6640625" customWidth="1"/>
    <col min="5121" max="5121" width="6.5546875" customWidth="1"/>
    <col min="5122" max="5122" width="8.33203125" customWidth="1"/>
    <col min="5123" max="5123" width="9.109375" customWidth="1"/>
    <col min="5124" max="5124" width="5.6640625" customWidth="1"/>
    <col min="5125" max="5125" width="5.33203125" customWidth="1"/>
    <col min="5126" max="5126" width="7" customWidth="1"/>
    <col min="5127" max="5127" width="6.88671875" customWidth="1"/>
    <col min="5128" max="5131" width="6.6640625" customWidth="1"/>
    <col min="5132" max="5132" width="7.5546875" customWidth="1"/>
    <col min="5133" max="5133" width="7.109375" customWidth="1"/>
    <col min="5134" max="5134" width="8.6640625" customWidth="1"/>
    <col min="5135" max="5135" width="8" customWidth="1"/>
    <col min="5136" max="5136" width="10" customWidth="1"/>
    <col min="5137" max="5137" width="8.6640625" customWidth="1"/>
    <col min="5138" max="5138" width="4.5546875" customWidth="1"/>
    <col min="5139" max="5139" width="3.88671875" customWidth="1"/>
    <col min="5140" max="5140" width="5.33203125" customWidth="1"/>
    <col min="5141" max="5141" width="8.88671875" customWidth="1"/>
    <col min="5142" max="5142" width="6.5546875" customWidth="1"/>
    <col min="5143" max="5144" width="8" customWidth="1"/>
    <col min="5145" max="5145" width="10.88671875" customWidth="1"/>
    <col min="5369" max="5369" width="4.109375" customWidth="1"/>
    <col min="5370" max="5370" width="16.33203125" customWidth="1"/>
    <col min="5371" max="5371" width="57.44140625" customWidth="1"/>
    <col min="5372" max="5372" width="5.88671875" customWidth="1"/>
    <col min="5373" max="5373" width="5.5546875" customWidth="1"/>
    <col min="5374" max="5374" width="5.44140625" customWidth="1"/>
    <col min="5375" max="5375" width="5.109375" customWidth="1"/>
    <col min="5376" max="5376" width="6.6640625" customWidth="1"/>
    <col min="5377" max="5377" width="6.5546875" customWidth="1"/>
    <col min="5378" max="5378" width="8.33203125" customWidth="1"/>
    <col min="5379" max="5379" width="9.109375" customWidth="1"/>
    <col min="5380" max="5380" width="5.6640625" customWidth="1"/>
    <col min="5381" max="5381" width="5.33203125" customWidth="1"/>
    <col min="5382" max="5382" width="7" customWidth="1"/>
    <col min="5383" max="5383" width="6.88671875" customWidth="1"/>
    <col min="5384" max="5387" width="6.6640625" customWidth="1"/>
    <col min="5388" max="5388" width="7.5546875" customWidth="1"/>
    <col min="5389" max="5389" width="7.109375" customWidth="1"/>
    <col min="5390" max="5390" width="8.6640625" customWidth="1"/>
    <col min="5391" max="5391" width="8" customWidth="1"/>
    <col min="5392" max="5392" width="10" customWidth="1"/>
    <col min="5393" max="5393" width="8.6640625" customWidth="1"/>
    <col min="5394" max="5394" width="4.5546875" customWidth="1"/>
    <col min="5395" max="5395" width="3.88671875" customWidth="1"/>
    <col min="5396" max="5396" width="5.33203125" customWidth="1"/>
    <col min="5397" max="5397" width="8.88671875" customWidth="1"/>
    <col min="5398" max="5398" width="6.5546875" customWidth="1"/>
    <col min="5399" max="5400" width="8" customWidth="1"/>
    <col min="5401" max="5401" width="10.88671875" customWidth="1"/>
    <col min="5625" max="5625" width="4.109375" customWidth="1"/>
    <col min="5626" max="5626" width="16.33203125" customWidth="1"/>
    <col min="5627" max="5627" width="57.44140625" customWidth="1"/>
    <col min="5628" max="5628" width="5.88671875" customWidth="1"/>
    <col min="5629" max="5629" width="5.5546875" customWidth="1"/>
    <col min="5630" max="5630" width="5.44140625" customWidth="1"/>
    <col min="5631" max="5631" width="5.109375" customWidth="1"/>
    <col min="5632" max="5632" width="6.6640625" customWidth="1"/>
    <col min="5633" max="5633" width="6.5546875" customWidth="1"/>
    <col min="5634" max="5634" width="8.33203125" customWidth="1"/>
    <col min="5635" max="5635" width="9.109375" customWidth="1"/>
    <col min="5636" max="5636" width="5.6640625" customWidth="1"/>
    <col min="5637" max="5637" width="5.33203125" customWidth="1"/>
    <col min="5638" max="5638" width="7" customWidth="1"/>
    <col min="5639" max="5639" width="6.88671875" customWidth="1"/>
    <col min="5640" max="5643" width="6.6640625" customWidth="1"/>
    <col min="5644" max="5644" width="7.5546875" customWidth="1"/>
    <col min="5645" max="5645" width="7.109375" customWidth="1"/>
    <col min="5646" max="5646" width="8.6640625" customWidth="1"/>
    <col min="5647" max="5647" width="8" customWidth="1"/>
    <col min="5648" max="5648" width="10" customWidth="1"/>
    <col min="5649" max="5649" width="8.6640625" customWidth="1"/>
    <col min="5650" max="5650" width="4.5546875" customWidth="1"/>
    <col min="5651" max="5651" width="3.88671875" customWidth="1"/>
    <col min="5652" max="5652" width="5.33203125" customWidth="1"/>
    <col min="5653" max="5653" width="8.88671875" customWidth="1"/>
    <col min="5654" max="5654" width="6.5546875" customWidth="1"/>
    <col min="5655" max="5656" width="8" customWidth="1"/>
    <col min="5657" max="5657" width="10.88671875" customWidth="1"/>
    <col min="5881" max="5881" width="4.109375" customWidth="1"/>
    <col min="5882" max="5882" width="16.33203125" customWidth="1"/>
    <col min="5883" max="5883" width="57.44140625" customWidth="1"/>
    <col min="5884" max="5884" width="5.88671875" customWidth="1"/>
    <col min="5885" max="5885" width="5.5546875" customWidth="1"/>
    <col min="5886" max="5886" width="5.44140625" customWidth="1"/>
    <col min="5887" max="5887" width="5.109375" customWidth="1"/>
    <col min="5888" max="5888" width="6.6640625" customWidth="1"/>
    <col min="5889" max="5889" width="6.5546875" customWidth="1"/>
    <col min="5890" max="5890" width="8.33203125" customWidth="1"/>
    <col min="5891" max="5891" width="9.109375" customWidth="1"/>
    <col min="5892" max="5892" width="5.6640625" customWidth="1"/>
    <col min="5893" max="5893" width="5.33203125" customWidth="1"/>
    <col min="5894" max="5894" width="7" customWidth="1"/>
    <col min="5895" max="5895" width="6.88671875" customWidth="1"/>
    <col min="5896" max="5899" width="6.6640625" customWidth="1"/>
    <col min="5900" max="5900" width="7.5546875" customWidth="1"/>
    <col min="5901" max="5901" width="7.109375" customWidth="1"/>
    <col min="5902" max="5902" width="8.6640625" customWidth="1"/>
    <col min="5903" max="5903" width="8" customWidth="1"/>
    <col min="5904" max="5904" width="10" customWidth="1"/>
    <col min="5905" max="5905" width="8.6640625" customWidth="1"/>
    <col min="5906" max="5906" width="4.5546875" customWidth="1"/>
    <col min="5907" max="5907" width="3.88671875" customWidth="1"/>
    <col min="5908" max="5908" width="5.33203125" customWidth="1"/>
    <col min="5909" max="5909" width="8.88671875" customWidth="1"/>
    <col min="5910" max="5910" width="6.5546875" customWidth="1"/>
    <col min="5911" max="5912" width="8" customWidth="1"/>
    <col min="5913" max="5913" width="10.88671875" customWidth="1"/>
    <col min="6137" max="6137" width="4.109375" customWidth="1"/>
    <col min="6138" max="6138" width="16.33203125" customWidth="1"/>
    <col min="6139" max="6139" width="57.44140625" customWidth="1"/>
    <col min="6140" max="6140" width="5.88671875" customWidth="1"/>
    <col min="6141" max="6141" width="5.5546875" customWidth="1"/>
    <col min="6142" max="6142" width="5.44140625" customWidth="1"/>
    <col min="6143" max="6143" width="5.109375" customWidth="1"/>
    <col min="6144" max="6144" width="6.6640625" customWidth="1"/>
    <col min="6145" max="6145" width="6.5546875" customWidth="1"/>
    <col min="6146" max="6146" width="8.33203125" customWidth="1"/>
    <col min="6147" max="6147" width="9.109375" customWidth="1"/>
    <col min="6148" max="6148" width="5.6640625" customWidth="1"/>
    <col min="6149" max="6149" width="5.33203125" customWidth="1"/>
    <col min="6150" max="6150" width="7" customWidth="1"/>
    <col min="6151" max="6151" width="6.88671875" customWidth="1"/>
    <col min="6152" max="6155" width="6.6640625" customWidth="1"/>
    <col min="6156" max="6156" width="7.5546875" customWidth="1"/>
    <col min="6157" max="6157" width="7.109375" customWidth="1"/>
    <col min="6158" max="6158" width="8.6640625" customWidth="1"/>
    <col min="6159" max="6159" width="8" customWidth="1"/>
    <col min="6160" max="6160" width="10" customWidth="1"/>
    <col min="6161" max="6161" width="8.6640625" customWidth="1"/>
    <col min="6162" max="6162" width="4.5546875" customWidth="1"/>
    <col min="6163" max="6163" width="3.88671875" customWidth="1"/>
    <col min="6164" max="6164" width="5.33203125" customWidth="1"/>
    <col min="6165" max="6165" width="8.88671875" customWidth="1"/>
    <col min="6166" max="6166" width="6.5546875" customWidth="1"/>
    <col min="6167" max="6168" width="8" customWidth="1"/>
    <col min="6169" max="6169" width="10.88671875" customWidth="1"/>
    <col min="6393" max="6393" width="4.109375" customWidth="1"/>
    <col min="6394" max="6394" width="16.33203125" customWidth="1"/>
    <col min="6395" max="6395" width="57.44140625" customWidth="1"/>
    <col min="6396" max="6396" width="5.88671875" customWidth="1"/>
    <col min="6397" max="6397" width="5.5546875" customWidth="1"/>
    <col min="6398" max="6398" width="5.44140625" customWidth="1"/>
    <col min="6399" max="6399" width="5.109375" customWidth="1"/>
    <col min="6400" max="6400" width="6.6640625" customWidth="1"/>
    <col min="6401" max="6401" width="6.5546875" customWidth="1"/>
    <col min="6402" max="6402" width="8.33203125" customWidth="1"/>
    <col min="6403" max="6403" width="9.109375" customWidth="1"/>
    <col min="6404" max="6404" width="5.6640625" customWidth="1"/>
    <col min="6405" max="6405" width="5.33203125" customWidth="1"/>
    <col min="6406" max="6406" width="7" customWidth="1"/>
    <col min="6407" max="6407" width="6.88671875" customWidth="1"/>
    <col min="6408" max="6411" width="6.6640625" customWidth="1"/>
    <col min="6412" max="6412" width="7.5546875" customWidth="1"/>
    <col min="6413" max="6413" width="7.109375" customWidth="1"/>
    <col min="6414" max="6414" width="8.6640625" customWidth="1"/>
    <col min="6415" max="6415" width="8" customWidth="1"/>
    <col min="6416" max="6416" width="10" customWidth="1"/>
    <col min="6417" max="6417" width="8.6640625" customWidth="1"/>
    <col min="6418" max="6418" width="4.5546875" customWidth="1"/>
    <col min="6419" max="6419" width="3.88671875" customWidth="1"/>
    <col min="6420" max="6420" width="5.33203125" customWidth="1"/>
    <col min="6421" max="6421" width="8.88671875" customWidth="1"/>
    <col min="6422" max="6422" width="6.5546875" customWidth="1"/>
    <col min="6423" max="6424" width="8" customWidth="1"/>
    <col min="6425" max="6425" width="10.88671875" customWidth="1"/>
    <col min="6649" max="6649" width="4.109375" customWidth="1"/>
    <col min="6650" max="6650" width="16.33203125" customWidth="1"/>
    <col min="6651" max="6651" width="57.44140625" customWidth="1"/>
    <col min="6652" max="6652" width="5.88671875" customWidth="1"/>
    <col min="6653" max="6653" width="5.5546875" customWidth="1"/>
    <col min="6654" max="6654" width="5.44140625" customWidth="1"/>
    <col min="6655" max="6655" width="5.109375" customWidth="1"/>
    <col min="6656" max="6656" width="6.6640625" customWidth="1"/>
    <col min="6657" max="6657" width="6.5546875" customWidth="1"/>
    <col min="6658" max="6658" width="8.33203125" customWidth="1"/>
    <col min="6659" max="6659" width="9.109375" customWidth="1"/>
    <col min="6660" max="6660" width="5.6640625" customWidth="1"/>
    <col min="6661" max="6661" width="5.33203125" customWidth="1"/>
    <col min="6662" max="6662" width="7" customWidth="1"/>
    <col min="6663" max="6663" width="6.88671875" customWidth="1"/>
    <col min="6664" max="6667" width="6.6640625" customWidth="1"/>
    <col min="6668" max="6668" width="7.5546875" customWidth="1"/>
    <col min="6669" max="6669" width="7.109375" customWidth="1"/>
    <col min="6670" max="6670" width="8.6640625" customWidth="1"/>
    <col min="6671" max="6671" width="8" customWidth="1"/>
    <col min="6672" max="6672" width="10" customWidth="1"/>
    <col min="6673" max="6673" width="8.6640625" customWidth="1"/>
    <col min="6674" max="6674" width="4.5546875" customWidth="1"/>
    <col min="6675" max="6675" width="3.88671875" customWidth="1"/>
    <col min="6676" max="6676" width="5.33203125" customWidth="1"/>
    <col min="6677" max="6677" width="8.88671875" customWidth="1"/>
    <col min="6678" max="6678" width="6.5546875" customWidth="1"/>
    <col min="6679" max="6680" width="8" customWidth="1"/>
    <col min="6681" max="6681" width="10.88671875" customWidth="1"/>
    <col min="6905" max="6905" width="4.109375" customWidth="1"/>
    <col min="6906" max="6906" width="16.33203125" customWidth="1"/>
    <col min="6907" max="6907" width="57.44140625" customWidth="1"/>
    <col min="6908" max="6908" width="5.88671875" customWidth="1"/>
    <col min="6909" max="6909" width="5.5546875" customWidth="1"/>
    <col min="6910" max="6910" width="5.44140625" customWidth="1"/>
    <col min="6911" max="6911" width="5.109375" customWidth="1"/>
    <col min="6912" max="6912" width="6.6640625" customWidth="1"/>
    <col min="6913" max="6913" width="6.5546875" customWidth="1"/>
    <col min="6914" max="6914" width="8.33203125" customWidth="1"/>
    <col min="6915" max="6915" width="9.109375" customWidth="1"/>
    <col min="6916" max="6916" width="5.6640625" customWidth="1"/>
    <col min="6917" max="6917" width="5.33203125" customWidth="1"/>
    <col min="6918" max="6918" width="7" customWidth="1"/>
    <col min="6919" max="6919" width="6.88671875" customWidth="1"/>
    <col min="6920" max="6923" width="6.6640625" customWidth="1"/>
    <col min="6924" max="6924" width="7.5546875" customWidth="1"/>
    <col min="6925" max="6925" width="7.109375" customWidth="1"/>
    <col min="6926" max="6926" width="8.6640625" customWidth="1"/>
    <col min="6927" max="6927" width="8" customWidth="1"/>
    <col min="6928" max="6928" width="10" customWidth="1"/>
    <col min="6929" max="6929" width="8.6640625" customWidth="1"/>
    <col min="6930" max="6930" width="4.5546875" customWidth="1"/>
    <col min="6931" max="6931" width="3.88671875" customWidth="1"/>
    <col min="6932" max="6932" width="5.33203125" customWidth="1"/>
    <col min="6933" max="6933" width="8.88671875" customWidth="1"/>
    <col min="6934" max="6934" width="6.5546875" customWidth="1"/>
    <col min="6935" max="6936" width="8" customWidth="1"/>
    <col min="6937" max="6937" width="10.88671875" customWidth="1"/>
    <col min="7161" max="7161" width="4.109375" customWidth="1"/>
    <col min="7162" max="7162" width="16.33203125" customWidth="1"/>
    <col min="7163" max="7163" width="57.44140625" customWidth="1"/>
    <col min="7164" max="7164" width="5.88671875" customWidth="1"/>
    <col min="7165" max="7165" width="5.5546875" customWidth="1"/>
    <col min="7166" max="7166" width="5.44140625" customWidth="1"/>
    <col min="7167" max="7167" width="5.109375" customWidth="1"/>
    <col min="7168" max="7168" width="6.6640625" customWidth="1"/>
    <col min="7169" max="7169" width="6.5546875" customWidth="1"/>
    <col min="7170" max="7170" width="8.33203125" customWidth="1"/>
    <col min="7171" max="7171" width="9.109375" customWidth="1"/>
    <col min="7172" max="7172" width="5.6640625" customWidth="1"/>
    <col min="7173" max="7173" width="5.33203125" customWidth="1"/>
    <col min="7174" max="7174" width="7" customWidth="1"/>
    <col min="7175" max="7175" width="6.88671875" customWidth="1"/>
    <col min="7176" max="7179" width="6.6640625" customWidth="1"/>
    <col min="7180" max="7180" width="7.5546875" customWidth="1"/>
    <col min="7181" max="7181" width="7.109375" customWidth="1"/>
    <col min="7182" max="7182" width="8.6640625" customWidth="1"/>
    <col min="7183" max="7183" width="8" customWidth="1"/>
    <col min="7184" max="7184" width="10" customWidth="1"/>
    <col min="7185" max="7185" width="8.6640625" customWidth="1"/>
    <col min="7186" max="7186" width="4.5546875" customWidth="1"/>
    <col min="7187" max="7187" width="3.88671875" customWidth="1"/>
    <col min="7188" max="7188" width="5.33203125" customWidth="1"/>
    <col min="7189" max="7189" width="8.88671875" customWidth="1"/>
    <col min="7190" max="7190" width="6.5546875" customWidth="1"/>
    <col min="7191" max="7192" width="8" customWidth="1"/>
    <col min="7193" max="7193" width="10.88671875" customWidth="1"/>
    <col min="7417" max="7417" width="4.109375" customWidth="1"/>
    <col min="7418" max="7418" width="16.33203125" customWidth="1"/>
    <col min="7419" max="7419" width="57.44140625" customWidth="1"/>
    <col min="7420" max="7420" width="5.88671875" customWidth="1"/>
    <col min="7421" max="7421" width="5.5546875" customWidth="1"/>
    <col min="7422" max="7422" width="5.44140625" customWidth="1"/>
    <col min="7423" max="7423" width="5.109375" customWidth="1"/>
    <col min="7424" max="7424" width="6.6640625" customWidth="1"/>
    <col min="7425" max="7425" width="6.5546875" customWidth="1"/>
    <col min="7426" max="7426" width="8.33203125" customWidth="1"/>
    <col min="7427" max="7427" width="9.109375" customWidth="1"/>
    <col min="7428" max="7428" width="5.6640625" customWidth="1"/>
    <col min="7429" max="7429" width="5.33203125" customWidth="1"/>
    <col min="7430" max="7430" width="7" customWidth="1"/>
    <col min="7431" max="7431" width="6.88671875" customWidth="1"/>
    <col min="7432" max="7435" width="6.6640625" customWidth="1"/>
    <col min="7436" max="7436" width="7.5546875" customWidth="1"/>
    <col min="7437" max="7437" width="7.109375" customWidth="1"/>
    <col min="7438" max="7438" width="8.6640625" customWidth="1"/>
    <col min="7439" max="7439" width="8" customWidth="1"/>
    <col min="7440" max="7440" width="10" customWidth="1"/>
    <col min="7441" max="7441" width="8.6640625" customWidth="1"/>
    <col min="7442" max="7442" width="4.5546875" customWidth="1"/>
    <col min="7443" max="7443" width="3.88671875" customWidth="1"/>
    <col min="7444" max="7444" width="5.33203125" customWidth="1"/>
    <col min="7445" max="7445" width="8.88671875" customWidth="1"/>
    <col min="7446" max="7446" width="6.5546875" customWidth="1"/>
    <col min="7447" max="7448" width="8" customWidth="1"/>
    <col min="7449" max="7449" width="10.88671875" customWidth="1"/>
    <col min="7673" max="7673" width="4.109375" customWidth="1"/>
    <col min="7674" max="7674" width="16.33203125" customWidth="1"/>
    <col min="7675" max="7675" width="57.44140625" customWidth="1"/>
    <col min="7676" max="7676" width="5.88671875" customWidth="1"/>
    <col min="7677" max="7677" width="5.5546875" customWidth="1"/>
    <col min="7678" max="7678" width="5.44140625" customWidth="1"/>
    <col min="7679" max="7679" width="5.109375" customWidth="1"/>
    <col min="7680" max="7680" width="6.6640625" customWidth="1"/>
    <col min="7681" max="7681" width="6.5546875" customWidth="1"/>
    <col min="7682" max="7682" width="8.33203125" customWidth="1"/>
    <col min="7683" max="7683" width="9.109375" customWidth="1"/>
    <col min="7684" max="7684" width="5.6640625" customWidth="1"/>
    <col min="7685" max="7685" width="5.33203125" customWidth="1"/>
    <col min="7686" max="7686" width="7" customWidth="1"/>
    <col min="7687" max="7687" width="6.88671875" customWidth="1"/>
    <col min="7688" max="7691" width="6.6640625" customWidth="1"/>
    <col min="7692" max="7692" width="7.5546875" customWidth="1"/>
    <col min="7693" max="7693" width="7.109375" customWidth="1"/>
    <col min="7694" max="7694" width="8.6640625" customWidth="1"/>
    <col min="7695" max="7695" width="8" customWidth="1"/>
    <col min="7696" max="7696" width="10" customWidth="1"/>
    <col min="7697" max="7697" width="8.6640625" customWidth="1"/>
    <col min="7698" max="7698" width="4.5546875" customWidth="1"/>
    <col min="7699" max="7699" width="3.88671875" customWidth="1"/>
    <col min="7700" max="7700" width="5.33203125" customWidth="1"/>
    <col min="7701" max="7701" width="8.88671875" customWidth="1"/>
    <col min="7702" max="7702" width="6.5546875" customWidth="1"/>
    <col min="7703" max="7704" width="8" customWidth="1"/>
    <col min="7705" max="7705" width="10.88671875" customWidth="1"/>
    <col min="7929" max="7929" width="4.109375" customWidth="1"/>
    <col min="7930" max="7930" width="16.33203125" customWidth="1"/>
    <col min="7931" max="7931" width="57.44140625" customWidth="1"/>
    <col min="7932" max="7932" width="5.88671875" customWidth="1"/>
    <col min="7933" max="7933" width="5.5546875" customWidth="1"/>
    <col min="7934" max="7934" width="5.44140625" customWidth="1"/>
    <col min="7935" max="7935" width="5.109375" customWidth="1"/>
    <col min="7936" max="7936" width="6.6640625" customWidth="1"/>
    <col min="7937" max="7937" width="6.5546875" customWidth="1"/>
    <col min="7938" max="7938" width="8.33203125" customWidth="1"/>
    <col min="7939" max="7939" width="9.109375" customWidth="1"/>
    <col min="7940" max="7940" width="5.6640625" customWidth="1"/>
    <col min="7941" max="7941" width="5.33203125" customWidth="1"/>
    <col min="7942" max="7942" width="7" customWidth="1"/>
    <col min="7943" max="7943" width="6.88671875" customWidth="1"/>
    <col min="7944" max="7947" width="6.6640625" customWidth="1"/>
    <col min="7948" max="7948" width="7.5546875" customWidth="1"/>
    <col min="7949" max="7949" width="7.109375" customWidth="1"/>
    <col min="7950" max="7950" width="8.6640625" customWidth="1"/>
    <col min="7951" max="7951" width="8" customWidth="1"/>
    <col min="7952" max="7952" width="10" customWidth="1"/>
    <col min="7953" max="7953" width="8.6640625" customWidth="1"/>
    <col min="7954" max="7954" width="4.5546875" customWidth="1"/>
    <col min="7955" max="7955" width="3.88671875" customWidth="1"/>
    <col min="7956" max="7956" width="5.33203125" customWidth="1"/>
    <col min="7957" max="7957" width="8.88671875" customWidth="1"/>
    <col min="7958" max="7958" width="6.5546875" customWidth="1"/>
    <col min="7959" max="7960" width="8" customWidth="1"/>
    <col min="7961" max="7961" width="10.88671875" customWidth="1"/>
    <col min="8185" max="8185" width="4.109375" customWidth="1"/>
    <col min="8186" max="8186" width="16.33203125" customWidth="1"/>
    <col min="8187" max="8187" width="57.44140625" customWidth="1"/>
    <col min="8188" max="8188" width="5.88671875" customWidth="1"/>
    <col min="8189" max="8189" width="5.5546875" customWidth="1"/>
    <col min="8190" max="8190" width="5.44140625" customWidth="1"/>
    <col min="8191" max="8191" width="5.109375" customWidth="1"/>
    <col min="8192" max="8192" width="6.6640625" customWidth="1"/>
    <col min="8193" max="8193" width="6.5546875" customWidth="1"/>
    <col min="8194" max="8194" width="8.33203125" customWidth="1"/>
    <col min="8195" max="8195" width="9.109375" customWidth="1"/>
    <col min="8196" max="8196" width="5.6640625" customWidth="1"/>
    <col min="8197" max="8197" width="5.33203125" customWidth="1"/>
    <col min="8198" max="8198" width="7" customWidth="1"/>
    <col min="8199" max="8199" width="6.88671875" customWidth="1"/>
    <col min="8200" max="8203" width="6.6640625" customWidth="1"/>
    <col min="8204" max="8204" width="7.5546875" customWidth="1"/>
    <col min="8205" max="8205" width="7.109375" customWidth="1"/>
    <col min="8206" max="8206" width="8.6640625" customWidth="1"/>
    <col min="8207" max="8207" width="8" customWidth="1"/>
    <col min="8208" max="8208" width="10" customWidth="1"/>
    <col min="8209" max="8209" width="8.6640625" customWidth="1"/>
    <col min="8210" max="8210" width="4.5546875" customWidth="1"/>
    <col min="8211" max="8211" width="3.88671875" customWidth="1"/>
    <col min="8212" max="8212" width="5.33203125" customWidth="1"/>
    <col min="8213" max="8213" width="8.88671875" customWidth="1"/>
    <col min="8214" max="8214" width="6.5546875" customWidth="1"/>
    <col min="8215" max="8216" width="8" customWidth="1"/>
    <col min="8217" max="8217" width="10.88671875" customWidth="1"/>
    <col min="8441" max="8441" width="4.109375" customWidth="1"/>
    <col min="8442" max="8442" width="16.33203125" customWidth="1"/>
    <col min="8443" max="8443" width="57.44140625" customWidth="1"/>
    <col min="8444" max="8444" width="5.88671875" customWidth="1"/>
    <col min="8445" max="8445" width="5.5546875" customWidth="1"/>
    <col min="8446" max="8446" width="5.44140625" customWidth="1"/>
    <col min="8447" max="8447" width="5.109375" customWidth="1"/>
    <col min="8448" max="8448" width="6.6640625" customWidth="1"/>
    <col min="8449" max="8449" width="6.5546875" customWidth="1"/>
    <col min="8450" max="8450" width="8.33203125" customWidth="1"/>
    <col min="8451" max="8451" width="9.109375" customWidth="1"/>
    <col min="8452" max="8452" width="5.6640625" customWidth="1"/>
    <col min="8453" max="8453" width="5.33203125" customWidth="1"/>
    <col min="8454" max="8454" width="7" customWidth="1"/>
    <col min="8455" max="8455" width="6.88671875" customWidth="1"/>
    <col min="8456" max="8459" width="6.6640625" customWidth="1"/>
    <col min="8460" max="8460" width="7.5546875" customWidth="1"/>
    <col min="8461" max="8461" width="7.109375" customWidth="1"/>
    <col min="8462" max="8462" width="8.6640625" customWidth="1"/>
    <col min="8463" max="8463" width="8" customWidth="1"/>
    <col min="8464" max="8464" width="10" customWidth="1"/>
    <col min="8465" max="8465" width="8.6640625" customWidth="1"/>
    <col min="8466" max="8466" width="4.5546875" customWidth="1"/>
    <col min="8467" max="8467" width="3.88671875" customWidth="1"/>
    <col min="8468" max="8468" width="5.33203125" customWidth="1"/>
    <col min="8469" max="8469" width="8.88671875" customWidth="1"/>
    <col min="8470" max="8470" width="6.5546875" customWidth="1"/>
    <col min="8471" max="8472" width="8" customWidth="1"/>
    <col min="8473" max="8473" width="10.88671875" customWidth="1"/>
    <col min="8697" max="8697" width="4.109375" customWidth="1"/>
    <col min="8698" max="8698" width="16.33203125" customWidth="1"/>
    <col min="8699" max="8699" width="57.44140625" customWidth="1"/>
    <col min="8700" max="8700" width="5.88671875" customWidth="1"/>
    <col min="8701" max="8701" width="5.5546875" customWidth="1"/>
    <col min="8702" max="8702" width="5.44140625" customWidth="1"/>
    <col min="8703" max="8703" width="5.109375" customWidth="1"/>
    <col min="8704" max="8704" width="6.6640625" customWidth="1"/>
    <col min="8705" max="8705" width="6.5546875" customWidth="1"/>
    <col min="8706" max="8706" width="8.33203125" customWidth="1"/>
    <col min="8707" max="8707" width="9.109375" customWidth="1"/>
    <col min="8708" max="8708" width="5.6640625" customWidth="1"/>
    <col min="8709" max="8709" width="5.33203125" customWidth="1"/>
    <col min="8710" max="8710" width="7" customWidth="1"/>
    <col min="8711" max="8711" width="6.88671875" customWidth="1"/>
    <col min="8712" max="8715" width="6.6640625" customWidth="1"/>
    <col min="8716" max="8716" width="7.5546875" customWidth="1"/>
    <col min="8717" max="8717" width="7.109375" customWidth="1"/>
    <col min="8718" max="8718" width="8.6640625" customWidth="1"/>
    <col min="8719" max="8719" width="8" customWidth="1"/>
    <col min="8720" max="8720" width="10" customWidth="1"/>
    <col min="8721" max="8721" width="8.6640625" customWidth="1"/>
    <col min="8722" max="8722" width="4.5546875" customWidth="1"/>
    <col min="8723" max="8723" width="3.88671875" customWidth="1"/>
    <col min="8724" max="8724" width="5.33203125" customWidth="1"/>
    <col min="8725" max="8725" width="8.88671875" customWidth="1"/>
    <col min="8726" max="8726" width="6.5546875" customWidth="1"/>
    <col min="8727" max="8728" width="8" customWidth="1"/>
    <col min="8729" max="8729" width="10.88671875" customWidth="1"/>
    <col min="8953" max="8953" width="4.109375" customWidth="1"/>
    <col min="8954" max="8954" width="16.33203125" customWidth="1"/>
    <col min="8955" max="8955" width="57.44140625" customWidth="1"/>
    <col min="8956" max="8956" width="5.88671875" customWidth="1"/>
    <col min="8957" max="8957" width="5.5546875" customWidth="1"/>
    <col min="8958" max="8958" width="5.44140625" customWidth="1"/>
    <col min="8959" max="8959" width="5.109375" customWidth="1"/>
    <col min="8960" max="8960" width="6.6640625" customWidth="1"/>
    <col min="8961" max="8961" width="6.5546875" customWidth="1"/>
    <col min="8962" max="8962" width="8.33203125" customWidth="1"/>
    <col min="8963" max="8963" width="9.109375" customWidth="1"/>
    <col min="8964" max="8964" width="5.6640625" customWidth="1"/>
    <col min="8965" max="8965" width="5.33203125" customWidth="1"/>
    <col min="8966" max="8966" width="7" customWidth="1"/>
    <col min="8967" max="8967" width="6.88671875" customWidth="1"/>
    <col min="8968" max="8971" width="6.6640625" customWidth="1"/>
    <col min="8972" max="8972" width="7.5546875" customWidth="1"/>
    <col min="8973" max="8973" width="7.109375" customWidth="1"/>
    <col min="8974" max="8974" width="8.6640625" customWidth="1"/>
    <col min="8975" max="8975" width="8" customWidth="1"/>
    <col min="8976" max="8976" width="10" customWidth="1"/>
    <col min="8977" max="8977" width="8.6640625" customWidth="1"/>
    <col min="8978" max="8978" width="4.5546875" customWidth="1"/>
    <col min="8979" max="8979" width="3.88671875" customWidth="1"/>
    <col min="8980" max="8980" width="5.33203125" customWidth="1"/>
    <col min="8981" max="8981" width="8.88671875" customWidth="1"/>
    <col min="8982" max="8982" width="6.5546875" customWidth="1"/>
    <col min="8983" max="8984" width="8" customWidth="1"/>
    <col min="8985" max="8985" width="10.88671875" customWidth="1"/>
    <col min="9209" max="9209" width="4.109375" customWidth="1"/>
    <col min="9210" max="9210" width="16.33203125" customWidth="1"/>
    <col min="9211" max="9211" width="57.44140625" customWidth="1"/>
    <col min="9212" max="9212" width="5.88671875" customWidth="1"/>
    <col min="9213" max="9213" width="5.5546875" customWidth="1"/>
    <col min="9214" max="9214" width="5.44140625" customWidth="1"/>
    <col min="9215" max="9215" width="5.109375" customWidth="1"/>
    <col min="9216" max="9216" width="6.6640625" customWidth="1"/>
    <col min="9217" max="9217" width="6.5546875" customWidth="1"/>
    <col min="9218" max="9218" width="8.33203125" customWidth="1"/>
    <col min="9219" max="9219" width="9.109375" customWidth="1"/>
    <col min="9220" max="9220" width="5.6640625" customWidth="1"/>
    <col min="9221" max="9221" width="5.33203125" customWidth="1"/>
    <col min="9222" max="9222" width="7" customWidth="1"/>
    <col min="9223" max="9223" width="6.88671875" customWidth="1"/>
    <col min="9224" max="9227" width="6.6640625" customWidth="1"/>
    <col min="9228" max="9228" width="7.5546875" customWidth="1"/>
    <col min="9229" max="9229" width="7.109375" customWidth="1"/>
    <col min="9230" max="9230" width="8.6640625" customWidth="1"/>
    <col min="9231" max="9231" width="8" customWidth="1"/>
    <col min="9232" max="9232" width="10" customWidth="1"/>
    <col min="9233" max="9233" width="8.6640625" customWidth="1"/>
    <col min="9234" max="9234" width="4.5546875" customWidth="1"/>
    <col min="9235" max="9235" width="3.88671875" customWidth="1"/>
    <col min="9236" max="9236" width="5.33203125" customWidth="1"/>
    <col min="9237" max="9237" width="8.88671875" customWidth="1"/>
    <col min="9238" max="9238" width="6.5546875" customWidth="1"/>
    <col min="9239" max="9240" width="8" customWidth="1"/>
    <col min="9241" max="9241" width="10.88671875" customWidth="1"/>
    <col min="9465" max="9465" width="4.109375" customWidth="1"/>
    <col min="9466" max="9466" width="16.33203125" customWidth="1"/>
    <col min="9467" max="9467" width="57.44140625" customWidth="1"/>
    <col min="9468" max="9468" width="5.88671875" customWidth="1"/>
    <col min="9469" max="9469" width="5.5546875" customWidth="1"/>
    <col min="9470" max="9470" width="5.44140625" customWidth="1"/>
    <col min="9471" max="9471" width="5.109375" customWidth="1"/>
    <col min="9472" max="9472" width="6.6640625" customWidth="1"/>
    <col min="9473" max="9473" width="6.5546875" customWidth="1"/>
    <col min="9474" max="9474" width="8.33203125" customWidth="1"/>
    <col min="9475" max="9475" width="9.109375" customWidth="1"/>
    <col min="9476" max="9476" width="5.6640625" customWidth="1"/>
    <col min="9477" max="9477" width="5.33203125" customWidth="1"/>
    <col min="9478" max="9478" width="7" customWidth="1"/>
    <col min="9479" max="9479" width="6.88671875" customWidth="1"/>
    <col min="9480" max="9483" width="6.6640625" customWidth="1"/>
    <col min="9484" max="9484" width="7.5546875" customWidth="1"/>
    <col min="9485" max="9485" width="7.109375" customWidth="1"/>
    <col min="9486" max="9486" width="8.6640625" customWidth="1"/>
    <col min="9487" max="9487" width="8" customWidth="1"/>
    <col min="9488" max="9488" width="10" customWidth="1"/>
    <col min="9489" max="9489" width="8.6640625" customWidth="1"/>
    <col min="9490" max="9490" width="4.5546875" customWidth="1"/>
    <col min="9491" max="9491" width="3.88671875" customWidth="1"/>
    <col min="9492" max="9492" width="5.33203125" customWidth="1"/>
    <col min="9493" max="9493" width="8.88671875" customWidth="1"/>
    <col min="9494" max="9494" width="6.5546875" customWidth="1"/>
    <col min="9495" max="9496" width="8" customWidth="1"/>
    <col min="9497" max="9497" width="10.88671875" customWidth="1"/>
    <col min="9721" max="9721" width="4.109375" customWidth="1"/>
    <col min="9722" max="9722" width="16.33203125" customWidth="1"/>
    <col min="9723" max="9723" width="57.44140625" customWidth="1"/>
    <col min="9724" max="9724" width="5.88671875" customWidth="1"/>
    <col min="9725" max="9725" width="5.5546875" customWidth="1"/>
    <col min="9726" max="9726" width="5.44140625" customWidth="1"/>
    <col min="9727" max="9727" width="5.109375" customWidth="1"/>
    <col min="9728" max="9728" width="6.6640625" customWidth="1"/>
    <col min="9729" max="9729" width="6.5546875" customWidth="1"/>
    <col min="9730" max="9730" width="8.33203125" customWidth="1"/>
    <col min="9731" max="9731" width="9.109375" customWidth="1"/>
    <col min="9732" max="9732" width="5.6640625" customWidth="1"/>
    <col min="9733" max="9733" width="5.33203125" customWidth="1"/>
    <col min="9734" max="9734" width="7" customWidth="1"/>
    <col min="9735" max="9735" width="6.88671875" customWidth="1"/>
    <col min="9736" max="9739" width="6.6640625" customWidth="1"/>
    <col min="9740" max="9740" width="7.5546875" customWidth="1"/>
    <col min="9741" max="9741" width="7.109375" customWidth="1"/>
    <col min="9742" max="9742" width="8.6640625" customWidth="1"/>
    <col min="9743" max="9743" width="8" customWidth="1"/>
    <col min="9744" max="9744" width="10" customWidth="1"/>
    <col min="9745" max="9745" width="8.6640625" customWidth="1"/>
    <col min="9746" max="9746" width="4.5546875" customWidth="1"/>
    <col min="9747" max="9747" width="3.88671875" customWidth="1"/>
    <col min="9748" max="9748" width="5.33203125" customWidth="1"/>
    <col min="9749" max="9749" width="8.88671875" customWidth="1"/>
    <col min="9750" max="9750" width="6.5546875" customWidth="1"/>
    <col min="9751" max="9752" width="8" customWidth="1"/>
    <col min="9753" max="9753" width="10.88671875" customWidth="1"/>
    <col min="9977" max="9977" width="4.109375" customWidth="1"/>
    <col min="9978" max="9978" width="16.33203125" customWidth="1"/>
    <col min="9979" max="9979" width="57.44140625" customWidth="1"/>
    <col min="9980" max="9980" width="5.88671875" customWidth="1"/>
    <col min="9981" max="9981" width="5.5546875" customWidth="1"/>
    <col min="9982" max="9982" width="5.44140625" customWidth="1"/>
    <col min="9983" max="9983" width="5.109375" customWidth="1"/>
    <col min="9984" max="9984" width="6.6640625" customWidth="1"/>
    <col min="9985" max="9985" width="6.5546875" customWidth="1"/>
    <col min="9986" max="9986" width="8.33203125" customWidth="1"/>
    <col min="9987" max="9987" width="9.109375" customWidth="1"/>
    <col min="9988" max="9988" width="5.6640625" customWidth="1"/>
    <col min="9989" max="9989" width="5.33203125" customWidth="1"/>
    <col min="9990" max="9990" width="7" customWidth="1"/>
    <col min="9991" max="9991" width="6.88671875" customWidth="1"/>
    <col min="9992" max="9995" width="6.6640625" customWidth="1"/>
    <col min="9996" max="9996" width="7.5546875" customWidth="1"/>
    <col min="9997" max="9997" width="7.109375" customWidth="1"/>
    <col min="9998" max="9998" width="8.6640625" customWidth="1"/>
    <col min="9999" max="9999" width="8" customWidth="1"/>
    <col min="10000" max="10000" width="10" customWidth="1"/>
    <col min="10001" max="10001" width="8.6640625" customWidth="1"/>
    <col min="10002" max="10002" width="4.5546875" customWidth="1"/>
    <col min="10003" max="10003" width="3.88671875" customWidth="1"/>
    <col min="10004" max="10004" width="5.33203125" customWidth="1"/>
    <col min="10005" max="10005" width="8.88671875" customWidth="1"/>
    <col min="10006" max="10006" width="6.5546875" customWidth="1"/>
    <col min="10007" max="10008" width="8" customWidth="1"/>
    <col min="10009" max="10009" width="10.88671875" customWidth="1"/>
    <col min="10233" max="10233" width="4.109375" customWidth="1"/>
    <col min="10234" max="10234" width="16.33203125" customWidth="1"/>
    <col min="10235" max="10235" width="57.44140625" customWidth="1"/>
    <col min="10236" max="10236" width="5.88671875" customWidth="1"/>
    <col min="10237" max="10237" width="5.5546875" customWidth="1"/>
    <col min="10238" max="10238" width="5.44140625" customWidth="1"/>
    <col min="10239" max="10239" width="5.109375" customWidth="1"/>
    <col min="10240" max="10240" width="6.6640625" customWidth="1"/>
    <col min="10241" max="10241" width="6.5546875" customWidth="1"/>
    <col min="10242" max="10242" width="8.33203125" customWidth="1"/>
    <col min="10243" max="10243" width="9.109375" customWidth="1"/>
    <col min="10244" max="10244" width="5.6640625" customWidth="1"/>
    <col min="10245" max="10245" width="5.33203125" customWidth="1"/>
    <col min="10246" max="10246" width="7" customWidth="1"/>
    <col min="10247" max="10247" width="6.88671875" customWidth="1"/>
    <col min="10248" max="10251" width="6.6640625" customWidth="1"/>
    <col min="10252" max="10252" width="7.5546875" customWidth="1"/>
    <col min="10253" max="10253" width="7.109375" customWidth="1"/>
    <col min="10254" max="10254" width="8.6640625" customWidth="1"/>
    <col min="10255" max="10255" width="8" customWidth="1"/>
    <col min="10256" max="10256" width="10" customWidth="1"/>
    <col min="10257" max="10257" width="8.6640625" customWidth="1"/>
    <col min="10258" max="10258" width="4.5546875" customWidth="1"/>
    <col min="10259" max="10259" width="3.88671875" customWidth="1"/>
    <col min="10260" max="10260" width="5.33203125" customWidth="1"/>
    <col min="10261" max="10261" width="8.88671875" customWidth="1"/>
    <col min="10262" max="10262" width="6.5546875" customWidth="1"/>
    <col min="10263" max="10264" width="8" customWidth="1"/>
    <col min="10265" max="10265" width="10.88671875" customWidth="1"/>
    <col min="10489" max="10489" width="4.109375" customWidth="1"/>
    <col min="10490" max="10490" width="16.33203125" customWidth="1"/>
    <col min="10491" max="10491" width="57.44140625" customWidth="1"/>
    <col min="10492" max="10492" width="5.88671875" customWidth="1"/>
    <col min="10493" max="10493" width="5.5546875" customWidth="1"/>
    <col min="10494" max="10494" width="5.44140625" customWidth="1"/>
    <col min="10495" max="10495" width="5.109375" customWidth="1"/>
    <col min="10496" max="10496" width="6.6640625" customWidth="1"/>
    <col min="10497" max="10497" width="6.5546875" customWidth="1"/>
    <col min="10498" max="10498" width="8.33203125" customWidth="1"/>
    <col min="10499" max="10499" width="9.109375" customWidth="1"/>
    <col min="10500" max="10500" width="5.6640625" customWidth="1"/>
    <col min="10501" max="10501" width="5.33203125" customWidth="1"/>
    <col min="10502" max="10502" width="7" customWidth="1"/>
    <col min="10503" max="10503" width="6.88671875" customWidth="1"/>
    <col min="10504" max="10507" width="6.6640625" customWidth="1"/>
    <col min="10508" max="10508" width="7.5546875" customWidth="1"/>
    <col min="10509" max="10509" width="7.109375" customWidth="1"/>
    <col min="10510" max="10510" width="8.6640625" customWidth="1"/>
    <col min="10511" max="10511" width="8" customWidth="1"/>
    <col min="10512" max="10512" width="10" customWidth="1"/>
    <col min="10513" max="10513" width="8.6640625" customWidth="1"/>
    <col min="10514" max="10514" width="4.5546875" customWidth="1"/>
    <col min="10515" max="10515" width="3.88671875" customWidth="1"/>
    <col min="10516" max="10516" width="5.33203125" customWidth="1"/>
    <col min="10517" max="10517" width="8.88671875" customWidth="1"/>
    <col min="10518" max="10518" width="6.5546875" customWidth="1"/>
    <col min="10519" max="10520" width="8" customWidth="1"/>
    <col min="10521" max="10521" width="10.88671875" customWidth="1"/>
    <col min="10745" max="10745" width="4.109375" customWidth="1"/>
    <col min="10746" max="10746" width="16.33203125" customWidth="1"/>
    <col min="10747" max="10747" width="57.44140625" customWidth="1"/>
    <col min="10748" max="10748" width="5.88671875" customWidth="1"/>
    <col min="10749" max="10749" width="5.5546875" customWidth="1"/>
    <col min="10750" max="10750" width="5.44140625" customWidth="1"/>
    <col min="10751" max="10751" width="5.109375" customWidth="1"/>
    <col min="10752" max="10752" width="6.6640625" customWidth="1"/>
    <col min="10753" max="10753" width="6.5546875" customWidth="1"/>
    <col min="10754" max="10754" width="8.33203125" customWidth="1"/>
    <col min="10755" max="10755" width="9.109375" customWidth="1"/>
    <col min="10756" max="10756" width="5.6640625" customWidth="1"/>
    <col min="10757" max="10757" width="5.33203125" customWidth="1"/>
    <col min="10758" max="10758" width="7" customWidth="1"/>
    <col min="10759" max="10759" width="6.88671875" customWidth="1"/>
    <col min="10760" max="10763" width="6.6640625" customWidth="1"/>
    <col min="10764" max="10764" width="7.5546875" customWidth="1"/>
    <col min="10765" max="10765" width="7.109375" customWidth="1"/>
    <col min="10766" max="10766" width="8.6640625" customWidth="1"/>
    <col min="10767" max="10767" width="8" customWidth="1"/>
    <col min="10768" max="10768" width="10" customWidth="1"/>
    <col min="10769" max="10769" width="8.6640625" customWidth="1"/>
    <col min="10770" max="10770" width="4.5546875" customWidth="1"/>
    <col min="10771" max="10771" width="3.88671875" customWidth="1"/>
    <col min="10772" max="10772" width="5.33203125" customWidth="1"/>
    <col min="10773" max="10773" width="8.88671875" customWidth="1"/>
    <col min="10774" max="10774" width="6.5546875" customWidth="1"/>
    <col min="10775" max="10776" width="8" customWidth="1"/>
    <col min="10777" max="10777" width="10.88671875" customWidth="1"/>
    <col min="11001" max="11001" width="4.109375" customWidth="1"/>
    <col min="11002" max="11002" width="16.33203125" customWidth="1"/>
    <col min="11003" max="11003" width="57.44140625" customWidth="1"/>
    <col min="11004" max="11004" width="5.88671875" customWidth="1"/>
    <col min="11005" max="11005" width="5.5546875" customWidth="1"/>
    <col min="11006" max="11006" width="5.44140625" customWidth="1"/>
    <col min="11007" max="11007" width="5.109375" customWidth="1"/>
    <col min="11008" max="11008" width="6.6640625" customWidth="1"/>
    <col min="11009" max="11009" width="6.5546875" customWidth="1"/>
    <col min="11010" max="11010" width="8.33203125" customWidth="1"/>
    <col min="11011" max="11011" width="9.109375" customWidth="1"/>
    <col min="11012" max="11012" width="5.6640625" customWidth="1"/>
    <col min="11013" max="11013" width="5.33203125" customWidth="1"/>
    <col min="11014" max="11014" width="7" customWidth="1"/>
    <col min="11015" max="11015" width="6.88671875" customWidth="1"/>
    <col min="11016" max="11019" width="6.6640625" customWidth="1"/>
    <col min="11020" max="11020" width="7.5546875" customWidth="1"/>
    <col min="11021" max="11021" width="7.109375" customWidth="1"/>
    <col min="11022" max="11022" width="8.6640625" customWidth="1"/>
    <col min="11023" max="11023" width="8" customWidth="1"/>
    <col min="11024" max="11024" width="10" customWidth="1"/>
    <col min="11025" max="11025" width="8.6640625" customWidth="1"/>
    <col min="11026" max="11026" width="4.5546875" customWidth="1"/>
    <col min="11027" max="11027" width="3.88671875" customWidth="1"/>
    <col min="11028" max="11028" width="5.33203125" customWidth="1"/>
    <col min="11029" max="11029" width="8.88671875" customWidth="1"/>
    <col min="11030" max="11030" width="6.5546875" customWidth="1"/>
    <col min="11031" max="11032" width="8" customWidth="1"/>
    <col min="11033" max="11033" width="10.88671875" customWidth="1"/>
    <col min="11257" max="11257" width="4.109375" customWidth="1"/>
    <col min="11258" max="11258" width="16.33203125" customWidth="1"/>
    <col min="11259" max="11259" width="57.44140625" customWidth="1"/>
    <col min="11260" max="11260" width="5.88671875" customWidth="1"/>
    <col min="11261" max="11261" width="5.5546875" customWidth="1"/>
    <col min="11262" max="11262" width="5.44140625" customWidth="1"/>
    <col min="11263" max="11263" width="5.109375" customWidth="1"/>
    <col min="11264" max="11264" width="6.6640625" customWidth="1"/>
    <col min="11265" max="11265" width="6.5546875" customWidth="1"/>
    <col min="11266" max="11266" width="8.33203125" customWidth="1"/>
    <col min="11267" max="11267" width="9.109375" customWidth="1"/>
    <col min="11268" max="11268" width="5.6640625" customWidth="1"/>
    <col min="11269" max="11269" width="5.33203125" customWidth="1"/>
    <col min="11270" max="11270" width="7" customWidth="1"/>
    <col min="11271" max="11271" width="6.88671875" customWidth="1"/>
    <col min="11272" max="11275" width="6.6640625" customWidth="1"/>
    <col min="11276" max="11276" width="7.5546875" customWidth="1"/>
    <col min="11277" max="11277" width="7.109375" customWidth="1"/>
    <col min="11278" max="11278" width="8.6640625" customWidth="1"/>
    <col min="11279" max="11279" width="8" customWidth="1"/>
    <col min="11280" max="11280" width="10" customWidth="1"/>
    <col min="11281" max="11281" width="8.6640625" customWidth="1"/>
    <col min="11282" max="11282" width="4.5546875" customWidth="1"/>
    <col min="11283" max="11283" width="3.88671875" customWidth="1"/>
    <col min="11284" max="11284" width="5.33203125" customWidth="1"/>
    <col min="11285" max="11285" width="8.88671875" customWidth="1"/>
    <col min="11286" max="11286" width="6.5546875" customWidth="1"/>
    <col min="11287" max="11288" width="8" customWidth="1"/>
    <col min="11289" max="11289" width="10.88671875" customWidth="1"/>
    <col min="11513" max="11513" width="4.109375" customWidth="1"/>
    <col min="11514" max="11514" width="16.33203125" customWidth="1"/>
    <col min="11515" max="11515" width="57.44140625" customWidth="1"/>
    <col min="11516" max="11516" width="5.88671875" customWidth="1"/>
    <col min="11517" max="11517" width="5.5546875" customWidth="1"/>
    <col min="11518" max="11518" width="5.44140625" customWidth="1"/>
    <col min="11519" max="11519" width="5.109375" customWidth="1"/>
    <col min="11520" max="11520" width="6.6640625" customWidth="1"/>
    <col min="11521" max="11521" width="6.5546875" customWidth="1"/>
    <col min="11522" max="11522" width="8.33203125" customWidth="1"/>
    <col min="11523" max="11523" width="9.109375" customWidth="1"/>
    <col min="11524" max="11524" width="5.6640625" customWidth="1"/>
    <col min="11525" max="11525" width="5.33203125" customWidth="1"/>
    <col min="11526" max="11526" width="7" customWidth="1"/>
    <col min="11527" max="11527" width="6.88671875" customWidth="1"/>
    <col min="11528" max="11531" width="6.6640625" customWidth="1"/>
    <col min="11532" max="11532" width="7.5546875" customWidth="1"/>
    <col min="11533" max="11533" width="7.109375" customWidth="1"/>
    <col min="11534" max="11534" width="8.6640625" customWidth="1"/>
    <col min="11535" max="11535" width="8" customWidth="1"/>
    <col min="11536" max="11536" width="10" customWidth="1"/>
    <col min="11537" max="11537" width="8.6640625" customWidth="1"/>
    <col min="11538" max="11538" width="4.5546875" customWidth="1"/>
    <col min="11539" max="11539" width="3.88671875" customWidth="1"/>
    <col min="11540" max="11540" width="5.33203125" customWidth="1"/>
    <col min="11541" max="11541" width="8.88671875" customWidth="1"/>
    <col min="11542" max="11542" width="6.5546875" customWidth="1"/>
    <col min="11543" max="11544" width="8" customWidth="1"/>
    <col min="11545" max="11545" width="10.88671875" customWidth="1"/>
    <col min="11769" max="11769" width="4.109375" customWidth="1"/>
    <col min="11770" max="11770" width="16.33203125" customWidth="1"/>
    <col min="11771" max="11771" width="57.44140625" customWidth="1"/>
    <col min="11772" max="11772" width="5.88671875" customWidth="1"/>
    <col min="11773" max="11773" width="5.5546875" customWidth="1"/>
    <col min="11774" max="11774" width="5.44140625" customWidth="1"/>
    <col min="11775" max="11775" width="5.109375" customWidth="1"/>
    <col min="11776" max="11776" width="6.6640625" customWidth="1"/>
    <col min="11777" max="11777" width="6.5546875" customWidth="1"/>
    <col min="11778" max="11778" width="8.33203125" customWidth="1"/>
    <col min="11779" max="11779" width="9.109375" customWidth="1"/>
    <col min="11780" max="11780" width="5.6640625" customWidth="1"/>
    <col min="11781" max="11781" width="5.33203125" customWidth="1"/>
    <col min="11782" max="11782" width="7" customWidth="1"/>
    <col min="11783" max="11783" width="6.88671875" customWidth="1"/>
    <col min="11784" max="11787" width="6.6640625" customWidth="1"/>
    <col min="11788" max="11788" width="7.5546875" customWidth="1"/>
    <col min="11789" max="11789" width="7.109375" customWidth="1"/>
    <col min="11790" max="11790" width="8.6640625" customWidth="1"/>
    <col min="11791" max="11791" width="8" customWidth="1"/>
    <col min="11792" max="11792" width="10" customWidth="1"/>
    <col min="11793" max="11793" width="8.6640625" customWidth="1"/>
    <col min="11794" max="11794" width="4.5546875" customWidth="1"/>
    <col min="11795" max="11795" width="3.88671875" customWidth="1"/>
    <col min="11796" max="11796" width="5.33203125" customWidth="1"/>
    <col min="11797" max="11797" width="8.88671875" customWidth="1"/>
    <col min="11798" max="11798" width="6.5546875" customWidth="1"/>
    <col min="11799" max="11800" width="8" customWidth="1"/>
    <col min="11801" max="11801" width="10.88671875" customWidth="1"/>
    <col min="12025" max="12025" width="4.109375" customWidth="1"/>
    <col min="12026" max="12026" width="16.33203125" customWidth="1"/>
    <col min="12027" max="12027" width="57.44140625" customWidth="1"/>
    <col min="12028" max="12028" width="5.88671875" customWidth="1"/>
    <col min="12029" max="12029" width="5.5546875" customWidth="1"/>
    <col min="12030" max="12030" width="5.44140625" customWidth="1"/>
    <col min="12031" max="12031" width="5.109375" customWidth="1"/>
    <col min="12032" max="12032" width="6.6640625" customWidth="1"/>
    <col min="12033" max="12033" width="6.5546875" customWidth="1"/>
    <col min="12034" max="12034" width="8.33203125" customWidth="1"/>
    <col min="12035" max="12035" width="9.109375" customWidth="1"/>
    <col min="12036" max="12036" width="5.6640625" customWidth="1"/>
    <col min="12037" max="12037" width="5.33203125" customWidth="1"/>
    <col min="12038" max="12038" width="7" customWidth="1"/>
    <col min="12039" max="12039" width="6.88671875" customWidth="1"/>
    <col min="12040" max="12043" width="6.6640625" customWidth="1"/>
    <col min="12044" max="12044" width="7.5546875" customWidth="1"/>
    <col min="12045" max="12045" width="7.109375" customWidth="1"/>
    <col min="12046" max="12046" width="8.6640625" customWidth="1"/>
    <col min="12047" max="12047" width="8" customWidth="1"/>
    <col min="12048" max="12048" width="10" customWidth="1"/>
    <col min="12049" max="12049" width="8.6640625" customWidth="1"/>
    <col min="12050" max="12050" width="4.5546875" customWidth="1"/>
    <col min="12051" max="12051" width="3.88671875" customWidth="1"/>
    <col min="12052" max="12052" width="5.33203125" customWidth="1"/>
    <col min="12053" max="12053" width="8.88671875" customWidth="1"/>
    <col min="12054" max="12054" width="6.5546875" customWidth="1"/>
    <col min="12055" max="12056" width="8" customWidth="1"/>
    <col min="12057" max="12057" width="10.88671875" customWidth="1"/>
    <col min="12281" max="12281" width="4.109375" customWidth="1"/>
    <col min="12282" max="12282" width="16.33203125" customWidth="1"/>
    <col min="12283" max="12283" width="57.44140625" customWidth="1"/>
    <col min="12284" max="12284" width="5.88671875" customWidth="1"/>
    <col min="12285" max="12285" width="5.5546875" customWidth="1"/>
    <col min="12286" max="12286" width="5.44140625" customWidth="1"/>
    <col min="12287" max="12287" width="5.109375" customWidth="1"/>
    <col min="12288" max="12288" width="6.6640625" customWidth="1"/>
    <col min="12289" max="12289" width="6.5546875" customWidth="1"/>
    <col min="12290" max="12290" width="8.33203125" customWidth="1"/>
    <col min="12291" max="12291" width="9.109375" customWidth="1"/>
    <col min="12292" max="12292" width="5.6640625" customWidth="1"/>
    <col min="12293" max="12293" width="5.33203125" customWidth="1"/>
    <col min="12294" max="12294" width="7" customWidth="1"/>
    <col min="12295" max="12295" width="6.88671875" customWidth="1"/>
    <col min="12296" max="12299" width="6.6640625" customWidth="1"/>
    <col min="12300" max="12300" width="7.5546875" customWidth="1"/>
    <col min="12301" max="12301" width="7.109375" customWidth="1"/>
    <col min="12302" max="12302" width="8.6640625" customWidth="1"/>
    <col min="12303" max="12303" width="8" customWidth="1"/>
    <col min="12304" max="12304" width="10" customWidth="1"/>
    <col min="12305" max="12305" width="8.6640625" customWidth="1"/>
    <col min="12306" max="12306" width="4.5546875" customWidth="1"/>
    <col min="12307" max="12307" width="3.88671875" customWidth="1"/>
    <col min="12308" max="12308" width="5.33203125" customWidth="1"/>
    <col min="12309" max="12309" width="8.88671875" customWidth="1"/>
    <col min="12310" max="12310" width="6.5546875" customWidth="1"/>
    <col min="12311" max="12312" width="8" customWidth="1"/>
    <col min="12313" max="12313" width="10.88671875" customWidth="1"/>
    <col min="12537" max="12537" width="4.109375" customWidth="1"/>
    <col min="12538" max="12538" width="16.33203125" customWidth="1"/>
    <col min="12539" max="12539" width="57.44140625" customWidth="1"/>
    <col min="12540" max="12540" width="5.88671875" customWidth="1"/>
    <col min="12541" max="12541" width="5.5546875" customWidth="1"/>
    <col min="12542" max="12542" width="5.44140625" customWidth="1"/>
    <col min="12543" max="12543" width="5.109375" customWidth="1"/>
    <col min="12544" max="12544" width="6.6640625" customWidth="1"/>
    <col min="12545" max="12545" width="6.5546875" customWidth="1"/>
    <col min="12546" max="12546" width="8.33203125" customWidth="1"/>
    <col min="12547" max="12547" width="9.109375" customWidth="1"/>
    <col min="12548" max="12548" width="5.6640625" customWidth="1"/>
    <col min="12549" max="12549" width="5.33203125" customWidth="1"/>
    <col min="12550" max="12550" width="7" customWidth="1"/>
    <col min="12551" max="12551" width="6.88671875" customWidth="1"/>
    <col min="12552" max="12555" width="6.6640625" customWidth="1"/>
    <col min="12556" max="12556" width="7.5546875" customWidth="1"/>
    <col min="12557" max="12557" width="7.109375" customWidth="1"/>
    <col min="12558" max="12558" width="8.6640625" customWidth="1"/>
    <col min="12559" max="12559" width="8" customWidth="1"/>
    <col min="12560" max="12560" width="10" customWidth="1"/>
    <col min="12561" max="12561" width="8.6640625" customWidth="1"/>
    <col min="12562" max="12562" width="4.5546875" customWidth="1"/>
    <col min="12563" max="12563" width="3.88671875" customWidth="1"/>
    <col min="12564" max="12564" width="5.33203125" customWidth="1"/>
    <col min="12565" max="12565" width="8.88671875" customWidth="1"/>
    <col min="12566" max="12566" width="6.5546875" customWidth="1"/>
    <col min="12567" max="12568" width="8" customWidth="1"/>
    <col min="12569" max="12569" width="10.88671875" customWidth="1"/>
    <col min="12793" max="12793" width="4.109375" customWidth="1"/>
    <col min="12794" max="12794" width="16.33203125" customWidth="1"/>
    <col min="12795" max="12795" width="57.44140625" customWidth="1"/>
    <col min="12796" max="12796" width="5.88671875" customWidth="1"/>
    <col min="12797" max="12797" width="5.5546875" customWidth="1"/>
    <col min="12798" max="12798" width="5.44140625" customWidth="1"/>
    <col min="12799" max="12799" width="5.109375" customWidth="1"/>
    <col min="12800" max="12800" width="6.6640625" customWidth="1"/>
    <col min="12801" max="12801" width="6.5546875" customWidth="1"/>
    <col min="12802" max="12802" width="8.33203125" customWidth="1"/>
    <col min="12803" max="12803" width="9.109375" customWidth="1"/>
    <col min="12804" max="12804" width="5.6640625" customWidth="1"/>
    <col min="12805" max="12805" width="5.33203125" customWidth="1"/>
    <col min="12806" max="12806" width="7" customWidth="1"/>
    <col min="12807" max="12807" width="6.88671875" customWidth="1"/>
    <col min="12808" max="12811" width="6.6640625" customWidth="1"/>
    <col min="12812" max="12812" width="7.5546875" customWidth="1"/>
    <col min="12813" max="12813" width="7.109375" customWidth="1"/>
    <col min="12814" max="12814" width="8.6640625" customWidth="1"/>
    <col min="12815" max="12815" width="8" customWidth="1"/>
    <col min="12816" max="12816" width="10" customWidth="1"/>
    <col min="12817" max="12817" width="8.6640625" customWidth="1"/>
    <col min="12818" max="12818" width="4.5546875" customWidth="1"/>
    <col min="12819" max="12819" width="3.88671875" customWidth="1"/>
    <col min="12820" max="12820" width="5.33203125" customWidth="1"/>
    <col min="12821" max="12821" width="8.88671875" customWidth="1"/>
    <col min="12822" max="12822" width="6.5546875" customWidth="1"/>
    <col min="12823" max="12824" width="8" customWidth="1"/>
    <col min="12825" max="12825" width="10.88671875" customWidth="1"/>
    <col min="13049" max="13049" width="4.109375" customWidth="1"/>
    <col min="13050" max="13050" width="16.33203125" customWidth="1"/>
    <col min="13051" max="13051" width="57.44140625" customWidth="1"/>
    <col min="13052" max="13052" width="5.88671875" customWidth="1"/>
    <col min="13053" max="13053" width="5.5546875" customWidth="1"/>
    <col min="13054" max="13054" width="5.44140625" customWidth="1"/>
    <col min="13055" max="13055" width="5.109375" customWidth="1"/>
    <col min="13056" max="13056" width="6.6640625" customWidth="1"/>
    <col min="13057" max="13057" width="6.5546875" customWidth="1"/>
    <col min="13058" max="13058" width="8.33203125" customWidth="1"/>
    <col min="13059" max="13059" width="9.109375" customWidth="1"/>
    <col min="13060" max="13060" width="5.6640625" customWidth="1"/>
    <col min="13061" max="13061" width="5.33203125" customWidth="1"/>
    <col min="13062" max="13062" width="7" customWidth="1"/>
    <col min="13063" max="13063" width="6.88671875" customWidth="1"/>
    <col min="13064" max="13067" width="6.6640625" customWidth="1"/>
    <col min="13068" max="13068" width="7.5546875" customWidth="1"/>
    <col min="13069" max="13069" width="7.109375" customWidth="1"/>
    <col min="13070" max="13070" width="8.6640625" customWidth="1"/>
    <col min="13071" max="13071" width="8" customWidth="1"/>
    <col min="13072" max="13072" width="10" customWidth="1"/>
    <col min="13073" max="13073" width="8.6640625" customWidth="1"/>
    <col min="13074" max="13074" width="4.5546875" customWidth="1"/>
    <col min="13075" max="13075" width="3.88671875" customWidth="1"/>
    <col min="13076" max="13076" width="5.33203125" customWidth="1"/>
    <col min="13077" max="13077" width="8.88671875" customWidth="1"/>
    <col min="13078" max="13078" width="6.5546875" customWidth="1"/>
    <col min="13079" max="13080" width="8" customWidth="1"/>
    <col min="13081" max="13081" width="10.88671875" customWidth="1"/>
    <col min="13305" max="13305" width="4.109375" customWidth="1"/>
    <col min="13306" max="13306" width="16.33203125" customWidth="1"/>
    <col min="13307" max="13307" width="57.44140625" customWidth="1"/>
    <col min="13308" max="13308" width="5.88671875" customWidth="1"/>
    <col min="13309" max="13309" width="5.5546875" customWidth="1"/>
    <col min="13310" max="13310" width="5.44140625" customWidth="1"/>
    <col min="13311" max="13311" width="5.109375" customWidth="1"/>
    <col min="13312" max="13312" width="6.6640625" customWidth="1"/>
    <col min="13313" max="13313" width="6.5546875" customWidth="1"/>
    <col min="13314" max="13314" width="8.33203125" customWidth="1"/>
    <col min="13315" max="13315" width="9.109375" customWidth="1"/>
    <col min="13316" max="13316" width="5.6640625" customWidth="1"/>
    <col min="13317" max="13317" width="5.33203125" customWidth="1"/>
    <col min="13318" max="13318" width="7" customWidth="1"/>
    <col min="13319" max="13319" width="6.88671875" customWidth="1"/>
    <col min="13320" max="13323" width="6.6640625" customWidth="1"/>
    <col min="13324" max="13324" width="7.5546875" customWidth="1"/>
    <col min="13325" max="13325" width="7.109375" customWidth="1"/>
    <col min="13326" max="13326" width="8.6640625" customWidth="1"/>
    <col min="13327" max="13327" width="8" customWidth="1"/>
    <col min="13328" max="13328" width="10" customWidth="1"/>
    <col min="13329" max="13329" width="8.6640625" customWidth="1"/>
    <col min="13330" max="13330" width="4.5546875" customWidth="1"/>
    <col min="13331" max="13331" width="3.88671875" customWidth="1"/>
    <col min="13332" max="13332" width="5.33203125" customWidth="1"/>
    <col min="13333" max="13333" width="8.88671875" customWidth="1"/>
    <col min="13334" max="13334" width="6.5546875" customWidth="1"/>
    <col min="13335" max="13336" width="8" customWidth="1"/>
    <col min="13337" max="13337" width="10.88671875" customWidth="1"/>
    <col min="13561" max="13561" width="4.109375" customWidth="1"/>
    <col min="13562" max="13562" width="16.33203125" customWidth="1"/>
    <col min="13563" max="13563" width="57.44140625" customWidth="1"/>
    <col min="13564" max="13564" width="5.88671875" customWidth="1"/>
    <col min="13565" max="13565" width="5.5546875" customWidth="1"/>
    <col min="13566" max="13566" width="5.44140625" customWidth="1"/>
    <col min="13567" max="13567" width="5.109375" customWidth="1"/>
    <col min="13568" max="13568" width="6.6640625" customWidth="1"/>
    <col min="13569" max="13569" width="6.5546875" customWidth="1"/>
    <col min="13570" max="13570" width="8.33203125" customWidth="1"/>
    <col min="13571" max="13571" width="9.109375" customWidth="1"/>
    <col min="13572" max="13572" width="5.6640625" customWidth="1"/>
    <col min="13573" max="13573" width="5.33203125" customWidth="1"/>
    <col min="13574" max="13574" width="7" customWidth="1"/>
    <col min="13575" max="13575" width="6.88671875" customWidth="1"/>
    <col min="13576" max="13579" width="6.6640625" customWidth="1"/>
    <col min="13580" max="13580" width="7.5546875" customWidth="1"/>
    <col min="13581" max="13581" width="7.109375" customWidth="1"/>
    <col min="13582" max="13582" width="8.6640625" customWidth="1"/>
    <col min="13583" max="13583" width="8" customWidth="1"/>
    <col min="13584" max="13584" width="10" customWidth="1"/>
    <col min="13585" max="13585" width="8.6640625" customWidth="1"/>
    <col min="13586" max="13586" width="4.5546875" customWidth="1"/>
    <col min="13587" max="13587" width="3.88671875" customWidth="1"/>
    <col min="13588" max="13588" width="5.33203125" customWidth="1"/>
    <col min="13589" max="13589" width="8.88671875" customWidth="1"/>
    <col min="13590" max="13590" width="6.5546875" customWidth="1"/>
    <col min="13591" max="13592" width="8" customWidth="1"/>
    <col min="13593" max="13593" width="10.88671875" customWidth="1"/>
    <col min="13817" max="13817" width="4.109375" customWidth="1"/>
    <col min="13818" max="13818" width="16.33203125" customWidth="1"/>
    <col min="13819" max="13819" width="57.44140625" customWidth="1"/>
    <col min="13820" max="13820" width="5.88671875" customWidth="1"/>
    <col min="13821" max="13821" width="5.5546875" customWidth="1"/>
    <col min="13822" max="13822" width="5.44140625" customWidth="1"/>
    <col min="13823" max="13823" width="5.109375" customWidth="1"/>
    <col min="13824" max="13824" width="6.6640625" customWidth="1"/>
    <col min="13825" max="13825" width="6.5546875" customWidth="1"/>
    <col min="13826" max="13826" width="8.33203125" customWidth="1"/>
    <col min="13827" max="13827" width="9.109375" customWidth="1"/>
    <col min="13828" max="13828" width="5.6640625" customWidth="1"/>
    <col min="13829" max="13829" width="5.33203125" customWidth="1"/>
    <col min="13830" max="13830" width="7" customWidth="1"/>
    <col min="13831" max="13831" width="6.88671875" customWidth="1"/>
    <col min="13832" max="13835" width="6.6640625" customWidth="1"/>
    <col min="13836" max="13836" width="7.5546875" customWidth="1"/>
    <col min="13837" max="13837" width="7.109375" customWidth="1"/>
    <col min="13838" max="13838" width="8.6640625" customWidth="1"/>
    <col min="13839" max="13839" width="8" customWidth="1"/>
    <col min="13840" max="13840" width="10" customWidth="1"/>
    <col min="13841" max="13841" width="8.6640625" customWidth="1"/>
    <col min="13842" max="13842" width="4.5546875" customWidth="1"/>
    <col min="13843" max="13843" width="3.88671875" customWidth="1"/>
    <col min="13844" max="13844" width="5.33203125" customWidth="1"/>
    <col min="13845" max="13845" width="8.88671875" customWidth="1"/>
    <col min="13846" max="13846" width="6.5546875" customWidth="1"/>
    <col min="13847" max="13848" width="8" customWidth="1"/>
    <col min="13849" max="13849" width="10.88671875" customWidth="1"/>
    <col min="14073" max="14073" width="4.109375" customWidth="1"/>
    <col min="14074" max="14074" width="16.33203125" customWidth="1"/>
    <col min="14075" max="14075" width="57.44140625" customWidth="1"/>
    <col min="14076" max="14076" width="5.88671875" customWidth="1"/>
    <col min="14077" max="14077" width="5.5546875" customWidth="1"/>
    <col min="14078" max="14078" width="5.44140625" customWidth="1"/>
    <col min="14079" max="14079" width="5.109375" customWidth="1"/>
    <col min="14080" max="14080" width="6.6640625" customWidth="1"/>
    <col min="14081" max="14081" width="6.5546875" customWidth="1"/>
    <col min="14082" max="14082" width="8.33203125" customWidth="1"/>
    <col min="14083" max="14083" width="9.109375" customWidth="1"/>
    <col min="14084" max="14084" width="5.6640625" customWidth="1"/>
    <col min="14085" max="14085" width="5.33203125" customWidth="1"/>
    <col min="14086" max="14086" width="7" customWidth="1"/>
    <col min="14087" max="14087" width="6.88671875" customWidth="1"/>
    <col min="14088" max="14091" width="6.6640625" customWidth="1"/>
    <col min="14092" max="14092" width="7.5546875" customWidth="1"/>
    <col min="14093" max="14093" width="7.109375" customWidth="1"/>
    <col min="14094" max="14094" width="8.6640625" customWidth="1"/>
    <col min="14095" max="14095" width="8" customWidth="1"/>
    <col min="14096" max="14096" width="10" customWidth="1"/>
    <col min="14097" max="14097" width="8.6640625" customWidth="1"/>
    <col min="14098" max="14098" width="4.5546875" customWidth="1"/>
    <col min="14099" max="14099" width="3.88671875" customWidth="1"/>
    <col min="14100" max="14100" width="5.33203125" customWidth="1"/>
    <col min="14101" max="14101" width="8.88671875" customWidth="1"/>
    <col min="14102" max="14102" width="6.5546875" customWidth="1"/>
    <col min="14103" max="14104" width="8" customWidth="1"/>
    <col min="14105" max="14105" width="10.88671875" customWidth="1"/>
    <col min="14329" max="14329" width="4.109375" customWidth="1"/>
    <col min="14330" max="14330" width="16.33203125" customWidth="1"/>
    <col min="14331" max="14331" width="57.44140625" customWidth="1"/>
    <col min="14332" max="14332" width="5.88671875" customWidth="1"/>
    <col min="14333" max="14333" width="5.5546875" customWidth="1"/>
    <col min="14334" max="14334" width="5.44140625" customWidth="1"/>
    <col min="14335" max="14335" width="5.109375" customWidth="1"/>
    <col min="14336" max="14336" width="6.6640625" customWidth="1"/>
    <col min="14337" max="14337" width="6.5546875" customWidth="1"/>
    <col min="14338" max="14338" width="8.33203125" customWidth="1"/>
    <col min="14339" max="14339" width="9.109375" customWidth="1"/>
    <col min="14340" max="14340" width="5.6640625" customWidth="1"/>
    <col min="14341" max="14341" width="5.33203125" customWidth="1"/>
    <col min="14342" max="14342" width="7" customWidth="1"/>
    <col min="14343" max="14343" width="6.88671875" customWidth="1"/>
    <col min="14344" max="14347" width="6.6640625" customWidth="1"/>
    <col min="14348" max="14348" width="7.5546875" customWidth="1"/>
    <col min="14349" max="14349" width="7.109375" customWidth="1"/>
    <col min="14350" max="14350" width="8.6640625" customWidth="1"/>
    <col min="14351" max="14351" width="8" customWidth="1"/>
    <col min="14352" max="14352" width="10" customWidth="1"/>
    <col min="14353" max="14353" width="8.6640625" customWidth="1"/>
    <col min="14354" max="14354" width="4.5546875" customWidth="1"/>
    <col min="14355" max="14355" width="3.88671875" customWidth="1"/>
    <col min="14356" max="14356" width="5.33203125" customWidth="1"/>
    <col min="14357" max="14357" width="8.88671875" customWidth="1"/>
    <col min="14358" max="14358" width="6.5546875" customWidth="1"/>
    <col min="14359" max="14360" width="8" customWidth="1"/>
    <col min="14361" max="14361" width="10.88671875" customWidth="1"/>
    <col min="14585" max="14585" width="4.109375" customWidth="1"/>
    <col min="14586" max="14586" width="16.33203125" customWidth="1"/>
    <col min="14587" max="14587" width="57.44140625" customWidth="1"/>
    <col min="14588" max="14588" width="5.88671875" customWidth="1"/>
    <col min="14589" max="14589" width="5.5546875" customWidth="1"/>
    <col min="14590" max="14590" width="5.44140625" customWidth="1"/>
    <col min="14591" max="14591" width="5.109375" customWidth="1"/>
    <col min="14592" max="14592" width="6.6640625" customWidth="1"/>
    <col min="14593" max="14593" width="6.5546875" customWidth="1"/>
    <col min="14594" max="14594" width="8.33203125" customWidth="1"/>
    <col min="14595" max="14595" width="9.109375" customWidth="1"/>
    <col min="14596" max="14596" width="5.6640625" customWidth="1"/>
    <col min="14597" max="14597" width="5.33203125" customWidth="1"/>
    <col min="14598" max="14598" width="7" customWidth="1"/>
    <col min="14599" max="14599" width="6.88671875" customWidth="1"/>
    <col min="14600" max="14603" width="6.6640625" customWidth="1"/>
    <col min="14604" max="14604" width="7.5546875" customWidth="1"/>
    <col min="14605" max="14605" width="7.109375" customWidth="1"/>
    <col min="14606" max="14606" width="8.6640625" customWidth="1"/>
    <col min="14607" max="14607" width="8" customWidth="1"/>
    <col min="14608" max="14608" width="10" customWidth="1"/>
    <col min="14609" max="14609" width="8.6640625" customWidth="1"/>
    <col min="14610" max="14610" width="4.5546875" customWidth="1"/>
    <col min="14611" max="14611" width="3.88671875" customWidth="1"/>
    <col min="14612" max="14612" width="5.33203125" customWidth="1"/>
    <col min="14613" max="14613" width="8.88671875" customWidth="1"/>
    <col min="14614" max="14614" width="6.5546875" customWidth="1"/>
    <col min="14615" max="14616" width="8" customWidth="1"/>
    <col min="14617" max="14617" width="10.88671875" customWidth="1"/>
    <col min="14841" max="14841" width="4.109375" customWidth="1"/>
    <col min="14842" max="14842" width="16.33203125" customWidth="1"/>
    <col min="14843" max="14843" width="57.44140625" customWidth="1"/>
    <col min="14844" max="14844" width="5.88671875" customWidth="1"/>
    <col min="14845" max="14845" width="5.5546875" customWidth="1"/>
    <col min="14846" max="14846" width="5.44140625" customWidth="1"/>
    <col min="14847" max="14847" width="5.109375" customWidth="1"/>
    <col min="14848" max="14848" width="6.6640625" customWidth="1"/>
    <col min="14849" max="14849" width="6.5546875" customWidth="1"/>
    <col min="14850" max="14850" width="8.33203125" customWidth="1"/>
    <col min="14851" max="14851" width="9.109375" customWidth="1"/>
    <col min="14852" max="14852" width="5.6640625" customWidth="1"/>
    <col min="14853" max="14853" width="5.33203125" customWidth="1"/>
    <col min="14854" max="14854" width="7" customWidth="1"/>
    <col min="14855" max="14855" width="6.88671875" customWidth="1"/>
    <col min="14856" max="14859" width="6.6640625" customWidth="1"/>
    <col min="14860" max="14860" width="7.5546875" customWidth="1"/>
    <col min="14861" max="14861" width="7.109375" customWidth="1"/>
    <col min="14862" max="14862" width="8.6640625" customWidth="1"/>
    <col min="14863" max="14863" width="8" customWidth="1"/>
    <col min="14864" max="14864" width="10" customWidth="1"/>
    <col min="14865" max="14865" width="8.6640625" customWidth="1"/>
    <col min="14866" max="14866" width="4.5546875" customWidth="1"/>
    <col min="14867" max="14867" width="3.88671875" customWidth="1"/>
    <col min="14868" max="14868" width="5.33203125" customWidth="1"/>
    <col min="14869" max="14869" width="8.88671875" customWidth="1"/>
    <col min="14870" max="14870" width="6.5546875" customWidth="1"/>
    <col min="14871" max="14872" width="8" customWidth="1"/>
    <col min="14873" max="14873" width="10.88671875" customWidth="1"/>
    <col min="15097" max="15097" width="4.109375" customWidth="1"/>
    <col min="15098" max="15098" width="16.33203125" customWidth="1"/>
    <col min="15099" max="15099" width="57.44140625" customWidth="1"/>
    <col min="15100" max="15100" width="5.88671875" customWidth="1"/>
    <col min="15101" max="15101" width="5.5546875" customWidth="1"/>
    <col min="15102" max="15102" width="5.44140625" customWidth="1"/>
    <col min="15103" max="15103" width="5.109375" customWidth="1"/>
    <col min="15104" max="15104" width="6.6640625" customWidth="1"/>
    <col min="15105" max="15105" width="6.5546875" customWidth="1"/>
    <col min="15106" max="15106" width="8.33203125" customWidth="1"/>
    <col min="15107" max="15107" width="9.109375" customWidth="1"/>
    <col min="15108" max="15108" width="5.6640625" customWidth="1"/>
    <col min="15109" max="15109" width="5.33203125" customWidth="1"/>
    <col min="15110" max="15110" width="7" customWidth="1"/>
    <col min="15111" max="15111" width="6.88671875" customWidth="1"/>
    <col min="15112" max="15115" width="6.6640625" customWidth="1"/>
    <col min="15116" max="15116" width="7.5546875" customWidth="1"/>
    <col min="15117" max="15117" width="7.109375" customWidth="1"/>
    <col min="15118" max="15118" width="8.6640625" customWidth="1"/>
    <col min="15119" max="15119" width="8" customWidth="1"/>
    <col min="15120" max="15120" width="10" customWidth="1"/>
    <col min="15121" max="15121" width="8.6640625" customWidth="1"/>
    <col min="15122" max="15122" width="4.5546875" customWidth="1"/>
    <col min="15123" max="15123" width="3.88671875" customWidth="1"/>
    <col min="15124" max="15124" width="5.33203125" customWidth="1"/>
    <col min="15125" max="15125" width="8.88671875" customWidth="1"/>
    <col min="15126" max="15126" width="6.5546875" customWidth="1"/>
    <col min="15127" max="15128" width="8" customWidth="1"/>
    <col min="15129" max="15129" width="10.88671875" customWidth="1"/>
    <col min="15353" max="15353" width="4.109375" customWidth="1"/>
    <col min="15354" max="15354" width="16.33203125" customWidth="1"/>
    <col min="15355" max="15355" width="57.44140625" customWidth="1"/>
    <col min="15356" max="15356" width="5.88671875" customWidth="1"/>
    <col min="15357" max="15357" width="5.5546875" customWidth="1"/>
    <col min="15358" max="15358" width="5.44140625" customWidth="1"/>
    <col min="15359" max="15359" width="5.109375" customWidth="1"/>
    <col min="15360" max="15360" width="6.6640625" customWidth="1"/>
    <col min="15361" max="15361" width="6.5546875" customWidth="1"/>
    <col min="15362" max="15362" width="8.33203125" customWidth="1"/>
    <col min="15363" max="15363" width="9.109375" customWidth="1"/>
    <col min="15364" max="15364" width="5.6640625" customWidth="1"/>
    <col min="15365" max="15365" width="5.33203125" customWidth="1"/>
    <col min="15366" max="15366" width="7" customWidth="1"/>
    <col min="15367" max="15367" width="6.88671875" customWidth="1"/>
    <col min="15368" max="15371" width="6.6640625" customWidth="1"/>
    <col min="15372" max="15372" width="7.5546875" customWidth="1"/>
    <col min="15373" max="15373" width="7.109375" customWidth="1"/>
    <col min="15374" max="15374" width="8.6640625" customWidth="1"/>
    <col min="15375" max="15375" width="8" customWidth="1"/>
    <col min="15376" max="15376" width="10" customWidth="1"/>
    <col min="15377" max="15377" width="8.6640625" customWidth="1"/>
    <col min="15378" max="15378" width="4.5546875" customWidth="1"/>
    <col min="15379" max="15379" width="3.88671875" customWidth="1"/>
    <col min="15380" max="15380" width="5.33203125" customWidth="1"/>
    <col min="15381" max="15381" width="8.88671875" customWidth="1"/>
    <col min="15382" max="15382" width="6.5546875" customWidth="1"/>
    <col min="15383" max="15384" width="8" customWidth="1"/>
    <col min="15385" max="15385" width="10.88671875" customWidth="1"/>
    <col min="15609" max="15609" width="4.109375" customWidth="1"/>
    <col min="15610" max="15610" width="16.33203125" customWidth="1"/>
    <col min="15611" max="15611" width="57.44140625" customWidth="1"/>
    <col min="15612" max="15612" width="5.88671875" customWidth="1"/>
    <col min="15613" max="15613" width="5.5546875" customWidth="1"/>
    <col min="15614" max="15614" width="5.44140625" customWidth="1"/>
    <col min="15615" max="15615" width="5.109375" customWidth="1"/>
    <col min="15616" max="15616" width="6.6640625" customWidth="1"/>
    <col min="15617" max="15617" width="6.5546875" customWidth="1"/>
    <col min="15618" max="15618" width="8.33203125" customWidth="1"/>
    <col min="15619" max="15619" width="9.109375" customWidth="1"/>
    <col min="15620" max="15620" width="5.6640625" customWidth="1"/>
    <col min="15621" max="15621" width="5.33203125" customWidth="1"/>
    <col min="15622" max="15622" width="7" customWidth="1"/>
    <col min="15623" max="15623" width="6.88671875" customWidth="1"/>
    <col min="15624" max="15627" width="6.6640625" customWidth="1"/>
    <col min="15628" max="15628" width="7.5546875" customWidth="1"/>
    <col min="15629" max="15629" width="7.109375" customWidth="1"/>
    <col min="15630" max="15630" width="8.6640625" customWidth="1"/>
    <col min="15631" max="15631" width="8" customWidth="1"/>
    <col min="15632" max="15632" width="10" customWidth="1"/>
    <col min="15633" max="15633" width="8.6640625" customWidth="1"/>
    <col min="15634" max="15634" width="4.5546875" customWidth="1"/>
    <col min="15635" max="15635" width="3.88671875" customWidth="1"/>
    <col min="15636" max="15636" width="5.33203125" customWidth="1"/>
    <col min="15637" max="15637" width="8.88671875" customWidth="1"/>
    <col min="15638" max="15638" width="6.5546875" customWidth="1"/>
    <col min="15639" max="15640" width="8" customWidth="1"/>
    <col min="15641" max="15641" width="10.88671875" customWidth="1"/>
    <col min="15865" max="15865" width="4.109375" customWidth="1"/>
    <col min="15866" max="15866" width="16.33203125" customWidth="1"/>
    <col min="15867" max="15867" width="57.44140625" customWidth="1"/>
    <col min="15868" max="15868" width="5.88671875" customWidth="1"/>
    <col min="15869" max="15869" width="5.5546875" customWidth="1"/>
    <col min="15870" max="15870" width="5.44140625" customWidth="1"/>
    <col min="15871" max="15871" width="5.109375" customWidth="1"/>
    <col min="15872" max="15872" width="6.6640625" customWidth="1"/>
    <col min="15873" max="15873" width="6.5546875" customWidth="1"/>
    <col min="15874" max="15874" width="8.33203125" customWidth="1"/>
    <col min="15875" max="15875" width="9.109375" customWidth="1"/>
    <col min="15876" max="15876" width="5.6640625" customWidth="1"/>
    <col min="15877" max="15877" width="5.33203125" customWidth="1"/>
    <col min="15878" max="15878" width="7" customWidth="1"/>
    <col min="15879" max="15879" width="6.88671875" customWidth="1"/>
    <col min="15880" max="15883" width="6.6640625" customWidth="1"/>
    <col min="15884" max="15884" width="7.5546875" customWidth="1"/>
    <col min="15885" max="15885" width="7.109375" customWidth="1"/>
    <col min="15886" max="15886" width="8.6640625" customWidth="1"/>
    <col min="15887" max="15887" width="8" customWidth="1"/>
    <col min="15888" max="15888" width="10" customWidth="1"/>
    <col min="15889" max="15889" width="8.6640625" customWidth="1"/>
    <col min="15890" max="15890" width="4.5546875" customWidth="1"/>
    <col min="15891" max="15891" width="3.88671875" customWidth="1"/>
    <col min="15892" max="15892" width="5.33203125" customWidth="1"/>
    <col min="15893" max="15893" width="8.88671875" customWidth="1"/>
    <col min="15894" max="15894" width="6.5546875" customWidth="1"/>
    <col min="15895" max="15896" width="8" customWidth="1"/>
    <col min="15897" max="15897" width="10.88671875" customWidth="1"/>
    <col min="16121" max="16121" width="4.109375" customWidth="1"/>
    <col min="16122" max="16122" width="16.33203125" customWidth="1"/>
    <col min="16123" max="16123" width="57.44140625" customWidth="1"/>
    <col min="16124" max="16124" width="5.88671875" customWidth="1"/>
    <col min="16125" max="16125" width="5.5546875" customWidth="1"/>
    <col min="16126" max="16126" width="5.44140625" customWidth="1"/>
    <col min="16127" max="16127" width="5.109375" customWidth="1"/>
    <col min="16128" max="16128" width="6.6640625" customWidth="1"/>
    <col min="16129" max="16129" width="6.5546875" customWidth="1"/>
    <col min="16130" max="16130" width="8.33203125" customWidth="1"/>
    <col min="16131" max="16131" width="9.109375" customWidth="1"/>
    <col min="16132" max="16132" width="5.6640625" customWidth="1"/>
    <col min="16133" max="16133" width="5.33203125" customWidth="1"/>
    <col min="16134" max="16134" width="7" customWidth="1"/>
    <col min="16135" max="16135" width="6.88671875" customWidth="1"/>
    <col min="16136" max="16139" width="6.6640625" customWidth="1"/>
    <col min="16140" max="16140" width="7.5546875" customWidth="1"/>
    <col min="16141" max="16141" width="7.109375" customWidth="1"/>
    <col min="16142" max="16142" width="8.6640625" customWidth="1"/>
    <col min="16143" max="16143" width="8" customWidth="1"/>
    <col min="16144" max="16144" width="10" customWidth="1"/>
    <col min="16145" max="16145" width="8.6640625" customWidth="1"/>
    <col min="16146" max="16146" width="4.5546875" customWidth="1"/>
    <col min="16147" max="16147" width="3.88671875" customWidth="1"/>
    <col min="16148" max="16148" width="5.33203125" customWidth="1"/>
    <col min="16149" max="16149" width="8.88671875" customWidth="1"/>
    <col min="16150" max="16150" width="6.5546875" customWidth="1"/>
    <col min="16151" max="16152" width="8" customWidth="1"/>
    <col min="16153" max="16153" width="10.88671875" customWidth="1"/>
  </cols>
  <sheetData>
    <row r="1" spans="1:25" s="9" customFormat="1" ht="17.25" customHeight="1">
      <c r="A1" s="631" t="s">
        <v>68</v>
      </c>
      <c r="B1" s="633" t="s">
        <v>69</v>
      </c>
      <c r="C1" s="135"/>
      <c r="D1" s="622" t="s">
        <v>1</v>
      </c>
      <c r="E1" s="622" t="s">
        <v>2</v>
      </c>
      <c r="F1" s="622" t="s">
        <v>70</v>
      </c>
      <c r="G1" s="622" t="s">
        <v>3</v>
      </c>
      <c r="H1" s="628" t="s">
        <v>71</v>
      </c>
      <c r="I1" s="629"/>
      <c r="J1" s="629"/>
      <c r="K1" s="630"/>
      <c r="L1" s="616" t="s">
        <v>4</v>
      </c>
      <c r="M1" s="617"/>
      <c r="N1" s="617"/>
      <c r="O1" s="617"/>
      <c r="P1" s="617"/>
      <c r="Q1" s="618"/>
      <c r="R1" s="622" t="s">
        <v>5</v>
      </c>
      <c r="S1" s="622" t="s">
        <v>6</v>
      </c>
      <c r="T1" s="624" t="s">
        <v>72</v>
      </c>
      <c r="U1" s="625"/>
      <c r="V1" s="624" t="s">
        <v>73</v>
      </c>
      <c r="W1" s="625"/>
      <c r="X1" s="599" t="s">
        <v>7</v>
      </c>
      <c r="Y1" s="601" t="s">
        <v>8</v>
      </c>
    </row>
    <row r="2" spans="1:25" s="9" customFormat="1" ht="18.75" customHeight="1">
      <c r="A2" s="632"/>
      <c r="B2" s="634"/>
      <c r="C2" s="10"/>
      <c r="D2" s="623"/>
      <c r="E2" s="623"/>
      <c r="F2" s="623"/>
      <c r="G2" s="623"/>
      <c r="H2" s="530"/>
      <c r="I2" s="531"/>
      <c r="J2" s="531"/>
      <c r="K2" s="532"/>
      <c r="L2" s="619"/>
      <c r="M2" s="620"/>
      <c r="N2" s="620"/>
      <c r="O2" s="620"/>
      <c r="P2" s="620"/>
      <c r="Q2" s="621"/>
      <c r="R2" s="623"/>
      <c r="S2" s="623"/>
      <c r="T2" s="626"/>
      <c r="U2" s="627"/>
      <c r="V2" s="626"/>
      <c r="W2" s="627"/>
      <c r="X2" s="600"/>
      <c r="Y2" s="602"/>
    </row>
    <row r="3" spans="1:25" s="9" customFormat="1" ht="30" customHeight="1">
      <c r="A3" s="632"/>
      <c r="B3" s="634"/>
      <c r="C3" s="10"/>
      <c r="D3" s="623"/>
      <c r="E3" s="623"/>
      <c r="F3" s="623"/>
      <c r="G3" s="623"/>
      <c r="H3" s="603" t="s">
        <v>74</v>
      </c>
      <c r="I3" s="604"/>
      <c r="J3" s="604"/>
      <c r="K3" s="605"/>
      <c r="L3" s="603" t="s">
        <v>74</v>
      </c>
      <c r="M3" s="604"/>
      <c r="N3" s="604"/>
      <c r="O3" s="605"/>
      <c r="P3" s="11"/>
      <c r="Q3" s="12"/>
      <c r="R3" s="623"/>
      <c r="S3" s="623"/>
      <c r="T3" s="609" t="s">
        <v>11</v>
      </c>
      <c r="U3" s="611" t="s">
        <v>12</v>
      </c>
      <c r="V3" s="613" t="s">
        <v>75</v>
      </c>
      <c r="W3" s="615" t="s">
        <v>76</v>
      </c>
      <c r="X3" s="600"/>
      <c r="Y3" s="602"/>
    </row>
    <row r="4" spans="1:25" s="9" customFormat="1" ht="15" customHeight="1">
      <c r="A4" s="632"/>
      <c r="B4" s="634"/>
      <c r="C4" s="10" t="s">
        <v>77</v>
      </c>
      <c r="D4" s="623"/>
      <c r="E4" s="623"/>
      <c r="F4" s="623"/>
      <c r="G4" s="623"/>
      <c r="H4" s="606"/>
      <c r="I4" s="607"/>
      <c r="J4" s="607"/>
      <c r="K4" s="608"/>
      <c r="L4" s="606"/>
      <c r="M4" s="607"/>
      <c r="N4" s="607"/>
      <c r="O4" s="608"/>
      <c r="P4" s="13" t="s">
        <v>78</v>
      </c>
      <c r="Q4" s="14" t="s">
        <v>79</v>
      </c>
      <c r="R4" s="623"/>
      <c r="S4" s="623"/>
      <c r="T4" s="610"/>
      <c r="U4" s="612"/>
      <c r="V4" s="614"/>
      <c r="W4" s="610"/>
      <c r="X4" s="600"/>
      <c r="Y4" s="602"/>
    </row>
    <row r="5" spans="1:25" s="9" customFormat="1" ht="15" customHeight="1">
      <c r="A5" s="632"/>
      <c r="B5" s="634"/>
      <c r="C5" s="10"/>
      <c r="D5" s="623"/>
      <c r="E5" s="623"/>
      <c r="F5" s="623"/>
      <c r="G5" s="623"/>
      <c r="H5" s="15"/>
      <c r="I5" s="15"/>
      <c r="J5" s="15"/>
      <c r="K5" s="597" t="s">
        <v>17</v>
      </c>
      <c r="L5" s="16"/>
      <c r="M5" s="17"/>
      <c r="N5" s="18"/>
      <c r="O5" s="597" t="s">
        <v>17</v>
      </c>
      <c r="P5" s="13" t="s">
        <v>80</v>
      </c>
      <c r="Q5" s="14" t="s">
        <v>80</v>
      </c>
      <c r="R5" s="623"/>
      <c r="S5" s="623"/>
      <c r="T5" s="610"/>
      <c r="U5" s="612"/>
      <c r="V5" s="614"/>
      <c r="W5" s="610"/>
      <c r="X5" s="600"/>
      <c r="Y5" s="602"/>
    </row>
    <row r="6" spans="1:25" s="9" customFormat="1" ht="15" customHeight="1">
      <c r="A6" s="632"/>
      <c r="B6" s="634"/>
      <c r="C6" s="10"/>
      <c r="D6" s="623"/>
      <c r="E6" s="623"/>
      <c r="F6" s="623"/>
      <c r="G6" s="623"/>
      <c r="H6" s="19" t="s">
        <v>14</v>
      </c>
      <c r="I6" s="20" t="s">
        <v>15</v>
      </c>
      <c r="J6" s="21" t="s">
        <v>16</v>
      </c>
      <c r="K6" s="598"/>
      <c r="L6" s="19" t="s">
        <v>14</v>
      </c>
      <c r="M6" s="20" t="s">
        <v>15</v>
      </c>
      <c r="N6" s="21" t="s">
        <v>16</v>
      </c>
      <c r="O6" s="598"/>
      <c r="P6" s="13" t="s">
        <v>81</v>
      </c>
      <c r="Q6" s="14" t="s">
        <v>81</v>
      </c>
      <c r="R6" s="623"/>
      <c r="S6" s="623"/>
      <c r="T6" s="610"/>
      <c r="U6" s="612"/>
      <c r="V6" s="614"/>
      <c r="W6" s="610"/>
      <c r="X6" s="600"/>
      <c r="Y6" s="602"/>
    </row>
    <row r="7" spans="1:25" s="9" customFormat="1" ht="20.25" customHeight="1" thickBot="1">
      <c r="A7" s="632"/>
      <c r="B7" s="634"/>
      <c r="C7" s="10"/>
      <c r="D7" s="623"/>
      <c r="E7" s="623"/>
      <c r="F7" s="623"/>
      <c r="G7" s="623"/>
      <c r="H7" s="149"/>
      <c r="I7" s="149"/>
      <c r="J7" s="149"/>
      <c r="K7" s="598"/>
      <c r="L7" s="19"/>
      <c r="M7" s="20"/>
      <c r="N7" s="21"/>
      <c r="O7" s="598"/>
      <c r="P7" s="13"/>
      <c r="Q7" s="14"/>
      <c r="R7" s="623"/>
      <c r="S7" s="623"/>
      <c r="T7" s="610"/>
      <c r="U7" s="612"/>
      <c r="V7" s="614"/>
      <c r="W7" s="610"/>
      <c r="X7" s="600"/>
      <c r="Y7" s="602"/>
    </row>
    <row r="8" spans="1:25" s="24" customFormat="1" ht="15" customHeight="1" thickBot="1">
      <c r="A8" s="150">
        <v>1</v>
      </c>
      <c r="B8" s="152">
        <v>2</v>
      </c>
      <c r="C8" s="151">
        <v>3</v>
      </c>
      <c r="D8" s="152">
        <v>4</v>
      </c>
      <c r="E8" s="151">
        <v>5</v>
      </c>
      <c r="F8" s="151">
        <v>6</v>
      </c>
      <c r="G8" s="153">
        <v>7</v>
      </c>
      <c r="H8" s="151">
        <v>8</v>
      </c>
      <c r="I8" s="153">
        <v>9</v>
      </c>
      <c r="J8" s="151">
        <v>10</v>
      </c>
      <c r="K8" s="153">
        <v>11</v>
      </c>
      <c r="L8" s="151">
        <v>12</v>
      </c>
      <c r="M8" s="153">
        <v>13</v>
      </c>
      <c r="N8" s="151">
        <v>14</v>
      </c>
      <c r="O8" s="153">
        <v>15</v>
      </c>
      <c r="P8" s="155">
        <v>16</v>
      </c>
      <c r="Q8" s="155">
        <v>17</v>
      </c>
      <c r="R8" s="151">
        <v>18</v>
      </c>
      <c r="S8" s="153">
        <v>19</v>
      </c>
      <c r="T8" s="151">
        <v>20</v>
      </c>
      <c r="U8" s="153">
        <v>21</v>
      </c>
      <c r="V8" s="151">
        <v>22</v>
      </c>
      <c r="W8" s="153">
        <v>23</v>
      </c>
      <c r="X8" s="151">
        <v>24</v>
      </c>
      <c r="Y8" s="154">
        <v>25</v>
      </c>
    </row>
    <row r="9" spans="1:25" s="24" customFormat="1" ht="15" customHeight="1">
      <c r="A9" s="144"/>
      <c r="B9" s="22"/>
      <c r="C9" s="91" t="s">
        <v>18</v>
      </c>
      <c r="D9" s="145"/>
      <c r="E9" s="23"/>
      <c r="F9" s="23"/>
      <c r="G9" s="146"/>
      <c r="H9" s="23"/>
      <c r="I9" s="146"/>
      <c r="J9" s="23"/>
      <c r="K9" s="146"/>
      <c r="L9" s="23"/>
      <c r="M9" s="146"/>
      <c r="N9" s="23"/>
      <c r="O9" s="146"/>
      <c r="P9" s="147"/>
      <c r="Q9" s="147"/>
      <c r="R9" s="23"/>
      <c r="S9" s="146"/>
      <c r="T9" s="23"/>
      <c r="U9" s="146"/>
      <c r="V9" s="23"/>
      <c r="W9" s="146"/>
      <c r="X9" s="23"/>
      <c r="Y9" s="148"/>
    </row>
    <row r="10" spans="1:25" s="25" customFormat="1" ht="18" customHeight="1">
      <c r="A10" s="128"/>
      <c r="B10" s="35"/>
      <c r="C10" s="41" t="s">
        <v>82</v>
      </c>
      <c r="D10" s="36"/>
      <c r="E10" s="37"/>
      <c r="F10" s="37"/>
      <c r="G10" s="34"/>
      <c r="H10" s="37"/>
      <c r="I10" s="34"/>
      <c r="J10" s="37"/>
      <c r="K10" s="34"/>
      <c r="L10" s="37"/>
      <c r="M10" s="34"/>
      <c r="N10" s="37"/>
      <c r="O10" s="34"/>
      <c r="P10" s="38"/>
      <c r="Q10" s="39"/>
      <c r="R10" s="37"/>
      <c r="S10" s="34"/>
      <c r="T10" s="37"/>
      <c r="U10" s="34"/>
      <c r="V10" s="37"/>
      <c r="W10" s="34"/>
      <c r="X10" s="37"/>
      <c r="Y10" s="129"/>
    </row>
    <row r="11" spans="1:25" s="25" customFormat="1" ht="18" customHeight="1">
      <c r="A11" s="128"/>
      <c r="B11" s="35"/>
      <c r="C11" s="42" t="s">
        <v>19</v>
      </c>
      <c r="D11" s="36"/>
      <c r="E11" s="37"/>
      <c r="F11" s="37"/>
      <c r="G11" s="34"/>
      <c r="H11" s="37"/>
      <c r="I11" s="34"/>
      <c r="J11" s="37"/>
      <c r="K11" s="34"/>
      <c r="L11" s="37"/>
      <c r="M11" s="34"/>
      <c r="N11" s="37"/>
      <c r="O11" s="34"/>
      <c r="P11" s="38"/>
      <c r="Q11" s="39"/>
      <c r="R11" s="37"/>
      <c r="S11" s="34"/>
      <c r="T11" s="37"/>
      <c r="U11" s="34"/>
      <c r="V11" s="37"/>
      <c r="W11" s="34"/>
      <c r="X11" s="37"/>
      <c r="Y11" s="129"/>
    </row>
    <row r="12" spans="1:25" s="25" customFormat="1" ht="19.5" customHeight="1">
      <c r="A12" s="128"/>
      <c r="B12" s="35"/>
      <c r="C12" s="40" t="s">
        <v>83</v>
      </c>
      <c r="D12" s="36"/>
      <c r="E12" s="37"/>
      <c r="F12" s="37"/>
      <c r="G12" s="34"/>
      <c r="H12" s="37"/>
      <c r="I12" s="34"/>
      <c r="J12" s="37"/>
      <c r="K12" s="34"/>
      <c r="L12" s="37"/>
      <c r="M12" s="34"/>
      <c r="N12" s="37"/>
      <c r="O12" s="34"/>
      <c r="P12" s="38"/>
      <c r="Q12" s="39"/>
      <c r="R12" s="37"/>
      <c r="S12" s="34"/>
      <c r="T12" s="37"/>
      <c r="U12" s="34"/>
      <c r="V12" s="37"/>
      <c r="W12" s="34"/>
      <c r="X12" s="37"/>
      <c r="Y12" s="129"/>
    </row>
    <row r="13" spans="1:25" s="286" customFormat="1" ht="19.5" customHeight="1">
      <c r="A13" s="282">
        <v>1</v>
      </c>
      <c r="B13" s="272" t="s">
        <v>173</v>
      </c>
      <c r="C13" s="273" t="s">
        <v>174</v>
      </c>
      <c r="D13" s="46" t="s">
        <v>21</v>
      </c>
      <c r="E13" s="43">
        <v>1</v>
      </c>
      <c r="F13" s="43">
        <v>57</v>
      </c>
      <c r="G13" s="43">
        <v>10</v>
      </c>
      <c r="H13" s="274"/>
      <c r="I13" s="274"/>
      <c r="J13" s="275">
        <v>34</v>
      </c>
      <c r="K13" s="275">
        <f>H13+I13+J13</f>
        <v>34</v>
      </c>
      <c r="L13" s="132"/>
      <c r="M13" s="283"/>
      <c r="N13" s="284">
        <f>SUM(J13)</f>
        <v>34</v>
      </c>
      <c r="O13" s="285">
        <f>SUM(L13+M13+N13)</f>
        <v>34</v>
      </c>
      <c r="P13" s="277">
        <f>O13/W13*V13/1000</f>
        <v>0.1275</v>
      </c>
      <c r="Q13" s="277">
        <f>O13*X13/1000</f>
        <v>8.8400000000000006E-2</v>
      </c>
      <c r="R13" s="278"/>
      <c r="S13" s="279"/>
      <c r="T13" s="278"/>
      <c r="U13" s="279"/>
      <c r="V13" s="280">
        <v>15</v>
      </c>
      <c r="W13" s="281">
        <v>4</v>
      </c>
      <c r="X13" s="277">
        <v>2.6</v>
      </c>
      <c r="Y13" s="133"/>
    </row>
    <row r="14" spans="1:25" s="286" customFormat="1" ht="19.5" customHeight="1">
      <c r="A14" s="282"/>
      <c r="B14" s="44"/>
      <c r="C14" s="287" t="s">
        <v>86</v>
      </c>
      <c r="D14" s="288"/>
      <c r="E14" s="288"/>
      <c r="F14" s="288"/>
      <c r="G14" s="288"/>
      <c r="H14" s="289"/>
      <c r="I14" s="289"/>
      <c r="J14" s="289">
        <f>SUM(J13)</f>
        <v>34</v>
      </c>
      <c r="K14" s="289">
        <f>SUM(K13)</f>
        <v>34</v>
      </c>
      <c r="L14" s="132"/>
      <c r="M14" s="283"/>
      <c r="N14" s="284">
        <f t="shared" ref="N14:N16" si="0">SUM(J14)</f>
        <v>34</v>
      </c>
      <c r="O14" s="285">
        <f t="shared" ref="O14:O16" si="1">SUM(L14+M14+N14)</f>
        <v>34</v>
      </c>
      <c r="P14" s="290">
        <f t="shared" ref="P14:Q14" si="2">SUM(P13)</f>
        <v>0.1275</v>
      </c>
      <c r="Q14" s="290">
        <f t="shared" si="2"/>
        <v>8.8400000000000006E-2</v>
      </c>
      <c r="R14" s="278"/>
      <c r="S14" s="278"/>
      <c r="T14" s="278"/>
      <c r="U14" s="278"/>
      <c r="V14" s="280"/>
      <c r="W14" s="280"/>
      <c r="X14" s="290"/>
      <c r="Y14" s="133"/>
    </row>
    <row r="15" spans="1:25" s="286" customFormat="1" ht="19.5" customHeight="1">
      <c r="A15" s="282">
        <v>2</v>
      </c>
      <c r="B15" s="272" t="s">
        <v>84</v>
      </c>
      <c r="C15" s="276" t="s">
        <v>85</v>
      </c>
      <c r="D15" s="46" t="s">
        <v>21</v>
      </c>
      <c r="E15" s="43">
        <v>1</v>
      </c>
      <c r="F15" s="43">
        <v>57</v>
      </c>
      <c r="G15" s="43">
        <v>10</v>
      </c>
      <c r="H15" s="274"/>
      <c r="I15" s="274"/>
      <c r="J15" s="275">
        <v>80</v>
      </c>
      <c r="K15" s="275">
        <f>H15+I15+J15</f>
        <v>80</v>
      </c>
      <c r="L15" s="132"/>
      <c r="M15" s="283"/>
      <c r="N15" s="284">
        <f t="shared" si="0"/>
        <v>80</v>
      </c>
      <c r="O15" s="285">
        <f t="shared" si="1"/>
        <v>80</v>
      </c>
      <c r="P15" s="277">
        <f>O15/W15*V15/1000</f>
        <v>0.34</v>
      </c>
      <c r="Q15" s="277">
        <f>O15*X15/1000</f>
        <v>0.128</v>
      </c>
      <c r="R15" s="278"/>
      <c r="S15" s="279"/>
      <c r="T15" s="278"/>
      <c r="U15" s="279"/>
      <c r="V15" s="280">
        <v>17</v>
      </c>
      <c r="W15" s="281">
        <v>4</v>
      </c>
      <c r="X15" s="277">
        <v>1.6</v>
      </c>
      <c r="Y15" s="133"/>
    </row>
    <row r="16" spans="1:25" s="107" customFormat="1" ht="15" customHeight="1">
      <c r="A16" s="282"/>
      <c r="B16" s="44"/>
      <c r="C16" s="287" t="s">
        <v>86</v>
      </c>
      <c r="D16" s="288"/>
      <c r="E16" s="288"/>
      <c r="F16" s="288"/>
      <c r="G16" s="288"/>
      <c r="H16" s="289"/>
      <c r="I16" s="289"/>
      <c r="J16" s="289">
        <f>SUM(J15)</f>
        <v>80</v>
      </c>
      <c r="K16" s="289">
        <f>SUM(K15)</f>
        <v>80</v>
      </c>
      <c r="L16" s="291"/>
      <c r="M16" s="291"/>
      <c r="N16" s="284">
        <f t="shared" si="0"/>
        <v>80</v>
      </c>
      <c r="O16" s="285">
        <f t="shared" si="1"/>
        <v>80</v>
      </c>
      <c r="P16" s="290">
        <f t="shared" ref="P16:Q16" si="3">SUM(P15)</f>
        <v>0.34</v>
      </c>
      <c r="Q16" s="290">
        <f t="shared" si="3"/>
        <v>0.128</v>
      </c>
      <c r="R16" s="278"/>
      <c r="S16" s="278"/>
      <c r="T16" s="278"/>
      <c r="U16" s="278"/>
      <c r="V16" s="280"/>
      <c r="W16" s="280"/>
      <c r="X16" s="290"/>
      <c r="Y16" s="133"/>
    </row>
    <row r="17" spans="1:26" s="107" customFormat="1" ht="15" customHeight="1" thickBot="1">
      <c r="A17" s="136"/>
      <c r="B17" s="137"/>
      <c r="C17" s="117" t="s">
        <v>86</v>
      </c>
      <c r="D17" s="138"/>
      <c r="E17" s="138"/>
      <c r="F17" s="138"/>
      <c r="G17" s="138"/>
      <c r="H17" s="139"/>
      <c r="I17" s="139"/>
      <c r="J17" s="139"/>
      <c r="K17" s="139"/>
      <c r="L17" s="139"/>
      <c r="M17" s="139"/>
      <c r="N17" s="139"/>
      <c r="O17" s="139"/>
      <c r="P17" s="140">
        <f>SUM(P16,P14)</f>
        <v>0.46750000000000003</v>
      </c>
      <c r="Q17" s="140">
        <f>SUM(Q16,Q14)</f>
        <v>0.21640000000000001</v>
      </c>
      <c r="R17" s="141"/>
      <c r="S17" s="141"/>
      <c r="T17" s="141"/>
      <c r="U17" s="141"/>
      <c r="V17" s="142"/>
      <c r="W17" s="142"/>
      <c r="X17" s="117"/>
      <c r="Y17" s="143"/>
    </row>
    <row r="18" spans="1:26" ht="18">
      <c r="A18" s="8"/>
      <c r="B18" s="30"/>
      <c r="C18" s="30"/>
      <c r="D18"/>
      <c r="F18" s="26"/>
      <c r="G18" s="26"/>
      <c r="H18" s="8"/>
      <c r="I18" s="8"/>
      <c r="J18" s="8"/>
      <c r="K18" s="9"/>
      <c r="L18" s="9"/>
      <c r="M18" s="9"/>
      <c r="N18" s="31"/>
      <c r="O18" s="9"/>
      <c r="P18" s="32"/>
      <c r="Q18" s="32"/>
      <c r="R18" s="9"/>
      <c r="S18" s="9"/>
      <c r="T18" s="9"/>
      <c r="U18" s="27"/>
      <c r="V18" s="27"/>
      <c r="W18" s="27"/>
      <c r="X18" s="27"/>
      <c r="Y18" s="9"/>
      <c r="Z18" s="9"/>
    </row>
    <row r="19" spans="1:26" ht="18">
      <c r="A19" s="8"/>
      <c r="B19" s="30"/>
      <c r="C19" s="30"/>
      <c r="D19"/>
      <c r="F19" s="26"/>
      <c r="G19" s="26"/>
      <c r="H19" s="8"/>
      <c r="I19" s="8"/>
      <c r="J19" s="8"/>
      <c r="K19" s="9"/>
      <c r="L19" s="9"/>
      <c r="M19" s="9"/>
      <c r="N19" s="31"/>
      <c r="O19" s="9"/>
      <c r="P19" s="32"/>
      <c r="Q19" s="32"/>
      <c r="R19" s="9"/>
      <c r="S19" s="9"/>
      <c r="T19" s="9"/>
      <c r="U19" s="27"/>
      <c r="V19" s="27"/>
      <c r="W19" s="27"/>
      <c r="X19" s="27"/>
      <c r="Y19" s="9"/>
      <c r="Z19" s="9"/>
    </row>
    <row r="20" spans="1:26" ht="18">
      <c r="A20" s="8"/>
      <c r="B20" s="30"/>
      <c r="C20" s="30"/>
      <c r="D20"/>
      <c r="F20" s="26"/>
      <c r="G20" s="26"/>
      <c r="H20" s="8"/>
      <c r="I20" s="8"/>
      <c r="J20" s="8"/>
      <c r="K20" s="9"/>
      <c r="L20" s="9"/>
      <c r="M20" s="9"/>
      <c r="N20" s="31"/>
      <c r="O20" s="9"/>
      <c r="P20" s="32"/>
      <c r="Q20" s="32"/>
      <c r="R20" s="9"/>
      <c r="S20" s="9"/>
      <c r="T20" s="9"/>
      <c r="U20" s="27"/>
      <c r="V20" s="27"/>
      <c r="W20" s="27"/>
      <c r="X20" s="27"/>
      <c r="Y20" s="9"/>
      <c r="Z20" s="9"/>
    </row>
    <row r="21" spans="1:26" ht="18">
      <c r="A21" s="8"/>
      <c r="B21" s="30"/>
      <c r="C21" s="30"/>
      <c r="D21"/>
      <c r="F21" s="26"/>
      <c r="G21" s="26"/>
      <c r="H21" s="8"/>
      <c r="I21" s="8"/>
      <c r="J21" s="8"/>
      <c r="K21" s="9"/>
      <c r="L21" s="9"/>
      <c r="M21" s="9"/>
      <c r="N21" s="31"/>
      <c r="O21" s="9"/>
      <c r="P21" s="32"/>
      <c r="Q21" s="32"/>
      <c r="R21" s="9"/>
      <c r="S21" s="9"/>
      <c r="T21" s="9"/>
      <c r="U21" s="27"/>
      <c r="V21" s="27"/>
      <c r="W21" s="27"/>
      <c r="X21" s="27"/>
      <c r="Y21" s="9"/>
      <c r="Z21" s="9"/>
    </row>
    <row r="22" spans="1:26" ht="18">
      <c r="A22" s="8"/>
      <c r="B22" s="30"/>
      <c r="C22" s="30"/>
      <c r="D22"/>
      <c r="F22" s="26"/>
      <c r="G22" s="26"/>
      <c r="H22" s="8"/>
      <c r="I22" s="8"/>
      <c r="J22" s="8"/>
      <c r="K22" s="9"/>
      <c r="L22" s="9"/>
      <c r="M22" s="9"/>
      <c r="N22" s="31"/>
      <c r="O22" s="9"/>
      <c r="P22" s="32"/>
      <c r="Q22" s="32"/>
      <c r="R22" s="9"/>
      <c r="S22" s="9"/>
      <c r="T22" s="9"/>
      <c r="U22" s="27"/>
      <c r="V22" s="27"/>
      <c r="W22" s="27"/>
      <c r="X22" s="27"/>
      <c r="Y22" s="9"/>
      <c r="Z22" s="9"/>
    </row>
    <row r="23" spans="1:26" ht="18">
      <c r="A23" s="8"/>
      <c r="B23" s="30"/>
      <c r="C23" s="30"/>
      <c r="D23"/>
      <c r="F23" s="26"/>
      <c r="G23" s="26"/>
      <c r="H23" s="8"/>
      <c r="I23" s="8"/>
      <c r="J23" s="8"/>
      <c r="K23" s="9"/>
      <c r="L23" s="9"/>
      <c r="M23" s="9"/>
      <c r="N23" s="31"/>
      <c r="O23" s="9"/>
      <c r="P23" s="32"/>
      <c r="Q23" s="32"/>
      <c r="R23" s="9"/>
      <c r="S23" s="9"/>
      <c r="T23" s="9"/>
      <c r="U23" s="27"/>
      <c r="V23" s="27"/>
      <c r="W23" s="27"/>
      <c r="X23" s="27"/>
      <c r="Y23" s="9"/>
      <c r="Z23" s="9"/>
    </row>
    <row r="24" spans="1:26" ht="18">
      <c r="A24" s="8"/>
      <c r="B24" s="30"/>
      <c r="C24" s="30"/>
      <c r="D24"/>
      <c r="F24" s="26"/>
      <c r="G24" s="26"/>
      <c r="H24" s="8"/>
      <c r="I24" s="8"/>
      <c r="J24" s="8"/>
      <c r="K24" s="9"/>
      <c r="L24" s="9"/>
      <c r="M24" s="9"/>
      <c r="N24" s="31"/>
      <c r="O24" s="9"/>
      <c r="P24" s="32"/>
      <c r="Q24" s="32"/>
      <c r="R24" s="9"/>
      <c r="S24" s="9"/>
      <c r="T24" s="9"/>
      <c r="U24" s="27"/>
      <c r="V24" s="27"/>
      <c r="W24" s="27"/>
      <c r="X24" s="27"/>
      <c r="Y24" s="9"/>
      <c r="Z24" s="9"/>
    </row>
    <row r="25" spans="1:26" ht="18">
      <c r="A25" s="8"/>
      <c r="B25" s="30"/>
      <c r="C25" s="30"/>
      <c r="D25"/>
      <c r="F25" s="26"/>
      <c r="G25" s="26"/>
      <c r="H25" s="8"/>
      <c r="I25" s="8"/>
      <c r="J25" s="8"/>
      <c r="K25" s="9"/>
      <c r="L25" s="9"/>
      <c r="M25" s="9"/>
      <c r="N25" s="31"/>
      <c r="O25" s="9"/>
      <c r="P25" s="32"/>
      <c r="Q25" s="32"/>
      <c r="R25" s="9"/>
      <c r="S25" s="9"/>
      <c r="T25" s="9"/>
      <c r="U25" s="27"/>
      <c r="V25" s="27"/>
      <c r="W25" s="27"/>
      <c r="X25" s="27"/>
      <c r="Y25" s="9"/>
      <c r="Z25" s="9"/>
    </row>
    <row r="26" spans="1:26" ht="18">
      <c r="A26" s="8"/>
      <c r="B26" s="30"/>
      <c r="C26" s="30"/>
      <c r="D26"/>
      <c r="F26" s="26"/>
      <c r="G26" s="26"/>
      <c r="H26" s="8"/>
      <c r="I26" s="8"/>
      <c r="J26" s="8"/>
      <c r="K26" s="9"/>
      <c r="L26" s="9"/>
      <c r="M26" s="9"/>
      <c r="N26" s="31"/>
      <c r="O26" s="9"/>
      <c r="P26" s="32"/>
      <c r="Q26" s="32"/>
      <c r="R26" s="9"/>
      <c r="S26" s="9"/>
      <c r="T26" s="9"/>
      <c r="U26" s="27"/>
      <c r="V26" s="27"/>
      <c r="W26" s="27"/>
      <c r="X26" s="27"/>
      <c r="Y26" s="9"/>
      <c r="Z26" s="9"/>
    </row>
    <row r="27" spans="1:26" ht="18">
      <c r="A27" s="8"/>
      <c r="B27" s="30"/>
      <c r="C27" s="30"/>
      <c r="D27"/>
      <c r="F27" s="26"/>
      <c r="G27" s="26"/>
      <c r="H27" s="8"/>
      <c r="I27" s="8"/>
      <c r="J27" s="8"/>
      <c r="K27" s="9"/>
      <c r="L27" s="9"/>
      <c r="M27" s="9"/>
      <c r="N27" s="31"/>
      <c r="O27" s="9"/>
      <c r="P27" s="32"/>
      <c r="Q27" s="32"/>
      <c r="R27" s="9"/>
      <c r="S27" s="9"/>
      <c r="T27" s="9"/>
      <c r="U27" s="27"/>
      <c r="V27" s="27"/>
      <c r="W27" s="27"/>
      <c r="X27" s="27"/>
      <c r="Y27" s="9"/>
      <c r="Z27" s="9"/>
    </row>
    <row r="28" spans="1:26" ht="18">
      <c r="A28" s="8"/>
      <c r="B28" s="30"/>
      <c r="C28" s="30"/>
      <c r="D28"/>
      <c r="F28" s="26"/>
      <c r="G28" s="26"/>
      <c r="H28" s="8"/>
      <c r="I28" s="8"/>
      <c r="J28" s="8"/>
      <c r="K28" s="9"/>
      <c r="L28" s="9"/>
      <c r="M28" s="9"/>
      <c r="N28" s="31"/>
      <c r="O28" s="9"/>
      <c r="P28" s="32"/>
      <c r="Q28" s="32"/>
      <c r="R28" s="9"/>
      <c r="S28" s="9"/>
      <c r="T28" s="9"/>
      <c r="U28" s="27"/>
      <c r="V28" s="27"/>
      <c r="W28" s="27"/>
      <c r="X28" s="27"/>
      <c r="Y28" s="9"/>
      <c r="Z28" s="9"/>
    </row>
    <row r="29" spans="1:26" ht="18">
      <c r="A29" s="8"/>
      <c r="B29" s="30"/>
      <c r="C29" s="30"/>
      <c r="D29"/>
      <c r="F29" s="26"/>
      <c r="G29" s="26"/>
      <c r="H29" s="8"/>
      <c r="I29" s="8"/>
      <c r="J29" s="8"/>
      <c r="K29" s="9"/>
      <c r="L29" s="9"/>
      <c r="M29" s="9"/>
      <c r="N29" s="31"/>
      <c r="O29" s="9"/>
      <c r="P29" s="32"/>
      <c r="Q29" s="32"/>
      <c r="R29" s="9"/>
      <c r="S29" s="9"/>
      <c r="T29" s="9"/>
      <c r="U29" s="27"/>
      <c r="V29" s="27"/>
      <c r="W29" s="27"/>
      <c r="X29" s="27"/>
      <c r="Y29" s="9"/>
      <c r="Z29" s="9"/>
    </row>
    <row r="30" spans="1:26" ht="18">
      <c r="A30" s="8"/>
      <c r="B30" s="30"/>
      <c r="C30" s="30"/>
      <c r="D30"/>
      <c r="F30" s="26"/>
      <c r="G30" s="26"/>
      <c r="H30" s="8"/>
      <c r="I30" s="8"/>
      <c r="J30" s="8"/>
      <c r="K30" s="9"/>
      <c r="L30" s="9"/>
      <c r="M30" s="9"/>
      <c r="N30" s="31"/>
      <c r="O30" s="9"/>
      <c r="P30" s="32"/>
      <c r="Q30" s="32"/>
      <c r="R30" s="9"/>
      <c r="S30" s="9"/>
      <c r="T30" s="9"/>
      <c r="U30" s="27"/>
      <c r="V30" s="27"/>
      <c r="W30" s="27"/>
      <c r="X30" s="27"/>
      <c r="Y30" s="9"/>
      <c r="Z30" s="9"/>
    </row>
    <row r="31" spans="1:26" ht="18">
      <c r="A31" s="8"/>
      <c r="B31" s="30"/>
      <c r="C31" s="30"/>
      <c r="D31"/>
      <c r="F31" s="26"/>
      <c r="G31" s="26"/>
      <c r="H31" s="8"/>
      <c r="I31" s="8"/>
      <c r="J31" s="8"/>
      <c r="K31" s="9"/>
      <c r="L31" s="9"/>
      <c r="M31" s="9"/>
      <c r="N31" s="31"/>
      <c r="O31" s="9"/>
      <c r="P31" s="32"/>
      <c r="Q31" s="32"/>
      <c r="R31" s="9"/>
      <c r="S31" s="9"/>
      <c r="T31" s="9"/>
      <c r="U31" s="27"/>
      <c r="V31" s="27"/>
      <c r="W31" s="27"/>
      <c r="X31" s="27"/>
      <c r="Y31" s="9"/>
      <c r="Z31" s="9"/>
    </row>
    <row r="32" spans="1:26" ht="18">
      <c r="A32" s="8"/>
      <c r="B32" s="30"/>
      <c r="C32" s="30"/>
      <c r="D32"/>
      <c r="F32" s="26"/>
      <c r="G32" s="26"/>
      <c r="H32" s="8"/>
      <c r="I32" s="8"/>
      <c r="J32" s="8"/>
      <c r="K32" s="9"/>
      <c r="L32" s="9"/>
      <c r="M32" s="9"/>
      <c r="N32" s="31"/>
      <c r="O32" s="9"/>
      <c r="P32" s="32"/>
      <c r="Q32" s="32"/>
      <c r="R32" s="9"/>
      <c r="S32" s="9"/>
      <c r="T32" s="9"/>
      <c r="U32" s="27"/>
      <c r="V32" s="27"/>
      <c r="W32" s="27"/>
      <c r="X32" s="27"/>
      <c r="Y32" s="9"/>
      <c r="Z32" s="9"/>
    </row>
    <row r="33" spans="1:26" ht="18">
      <c r="A33" s="8"/>
      <c r="B33" s="30"/>
      <c r="C33" s="30"/>
      <c r="D33"/>
      <c r="F33" s="26"/>
      <c r="G33" s="26"/>
      <c r="H33" s="8"/>
      <c r="I33" s="8"/>
      <c r="J33" s="8"/>
      <c r="K33" s="9"/>
      <c r="L33" s="9"/>
      <c r="M33" s="9"/>
      <c r="N33" s="31"/>
      <c r="O33" s="9"/>
      <c r="P33" s="32"/>
      <c r="Q33" s="32"/>
      <c r="R33" s="9"/>
      <c r="S33" s="9"/>
      <c r="T33" s="9"/>
      <c r="U33" s="27"/>
      <c r="V33" s="27"/>
      <c r="W33" s="27"/>
      <c r="X33" s="27"/>
      <c r="Y33" s="9"/>
      <c r="Z33" s="9"/>
    </row>
    <row r="34" spans="1:26" ht="18">
      <c r="A34" s="8"/>
      <c r="B34" s="30"/>
      <c r="C34" s="30"/>
      <c r="D34"/>
      <c r="F34" s="26"/>
      <c r="G34" s="26"/>
      <c r="H34" s="8"/>
      <c r="I34" s="8"/>
      <c r="J34" s="8"/>
      <c r="K34" s="9"/>
      <c r="L34" s="165"/>
      <c r="M34" s="9"/>
      <c r="N34" s="31"/>
      <c r="O34" s="9"/>
      <c r="P34" s="32"/>
      <c r="Q34" s="32"/>
      <c r="R34" s="9"/>
      <c r="S34" s="9"/>
      <c r="T34" s="9"/>
      <c r="U34" s="27"/>
      <c r="V34" s="27"/>
      <c r="W34" s="27"/>
      <c r="X34" s="27"/>
      <c r="Y34" s="9"/>
      <c r="Z34" s="9"/>
    </row>
    <row r="35" spans="1:26" ht="18">
      <c r="A35" s="8"/>
      <c r="B35" s="30"/>
      <c r="C35" s="30"/>
      <c r="D35"/>
      <c r="F35" s="26"/>
      <c r="G35" s="26"/>
      <c r="H35" s="8"/>
      <c r="I35" s="8"/>
      <c r="J35" s="8"/>
      <c r="K35" s="9"/>
      <c r="L35" s="9"/>
      <c r="M35" s="9"/>
      <c r="N35" s="31"/>
      <c r="O35" s="9"/>
      <c r="P35" s="32"/>
      <c r="Q35" s="32"/>
      <c r="R35" s="9"/>
      <c r="S35" s="9"/>
      <c r="T35" s="9"/>
      <c r="U35" s="27"/>
      <c r="V35" s="27"/>
      <c r="W35" s="27"/>
      <c r="X35" s="27"/>
      <c r="Y35" s="9"/>
      <c r="Z35" s="9"/>
    </row>
    <row r="36" spans="1:26" ht="18">
      <c r="A36" s="8"/>
      <c r="B36" s="30"/>
      <c r="C36" s="30"/>
      <c r="D36"/>
      <c r="F36" s="26"/>
      <c r="G36" s="26"/>
      <c r="H36" s="8"/>
      <c r="I36" s="8"/>
      <c r="J36" s="8"/>
      <c r="K36" s="9"/>
      <c r="L36" s="9"/>
      <c r="M36" s="9"/>
      <c r="N36" s="31"/>
      <c r="O36" s="9"/>
      <c r="P36" s="32"/>
      <c r="Q36" s="32"/>
      <c r="R36" s="9"/>
      <c r="S36" s="9"/>
      <c r="T36" s="9"/>
      <c r="U36" s="27"/>
      <c r="V36" s="27"/>
      <c r="W36" s="27"/>
      <c r="X36" s="27"/>
      <c r="Y36" s="9"/>
      <c r="Z36" s="9"/>
    </row>
    <row r="37" spans="1:26" ht="18">
      <c r="A37" s="8"/>
      <c r="B37" s="30"/>
      <c r="C37" s="30"/>
      <c r="D37"/>
      <c r="F37" s="26"/>
      <c r="G37" s="26"/>
      <c r="H37" s="8"/>
      <c r="I37" s="8"/>
      <c r="J37" s="8"/>
      <c r="K37" s="9"/>
      <c r="L37" s="9"/>
      <c r="M37" s="9"/>
      <c r="N37" s="31"/>
      <c r="O37" s="9"/>
      <c r="P37" s="32"/>
      <c r="Q37" s="32"/>
      <c r="R37" s="9"/>
      <c r="S37" s="9"/>
      <c r="T37" s="9"/>
      <c r="U37" s="27"/>
      <c r="V37" s="27"/>
      <c r="W37" s="27"/>
      <c r="X37" s="27"/>
      <c r="Y37" s="9"/>
      <c r="Z37" s="9"/>
    </row>
    <row r="38" spans="1:26" ht="18">
      <c r="A38" s="8"/>
      <c r="B38" s="30"/>
      <c r="C38" s="30"/>
      <c r="D38"/>
      <c r="F38" s="26"/>
      <c r="G38" s="26"/>
      <c r="H38" s="8"/>
      <c r="I38" s="8"/>
      <c r="J38" s="8"/>
      <c r="K38" s="9"/>
      <c r="L38" s="9"/>
      <c r="M38" s="9"/>
      <c r="N38" s="31"/>
      <c r="O38" s="9"/>
      <c r="P38" s="32"/>
      <c r="Q38" s="32"/>
      <c r="R38" s="9"/>
      <c r="S38" s="9"/>
      <c r="T38" s="9"/>
      <c r="U38" s="27"/>
      <c r="V38" s="27"/>
      <c r="W38" s="27"/>
      <c r="X38" s="27"/>
      <c r="Y38" s="9"/>
      <c r="Z38" s="9"/>
    </row>
    <row r="39" spans="1:26" ht="18">
      <c r="A39" s="8"/>
      <c r="B39" s="30"/>
      <c r="C39" s="30"/>
      <c r="D39"/>
      <c r="F39" s="26"/>
      <c r="G39" s="26"/>
      <c r="H39" s="8"/>
      <c r="I39" s="8"/>
      <c r="J39" s="8"/>
      <c r="K39" s="9"/>
      <c r="L39" s="9"/>
      <c r="M39" s="9"/>
      <c r="N39" s="31"/>
      <c r="O39" s="9"/>
      <c r="P39" s="32"/>
      <c r="Q39" s="32"/>
      <c r="R39" s="9"/>
      <c r="S39" s="9"/>
      <c r="T39" s="9"/>
      <c r="U39" s="27"/>
      <c r="V39" s="27"/>
      <c r="W39" s="27"/>
      <c r="X39" s="27"/>
      <c r="Y39" s="9"/>
      <c r="Z39" s="9"/>
    </row>
    <row r="40" spans="1:26" ht="18">
      <c r="A40" s="8"/>
      <c r="B40" s="30"/>
      <c r="C40" s="30"/>
      <c r="D40"/>
      <c r="F40" s="26"/>
      <c r="G40" s="26"/>
      <c r="H40" s="8"/>
      <c r="I40" s="8"/>
      <c r="J40" s="8"/>
      <c r="K40" s="9"/>
      <c r="L40" s="9"/>
      <c r="M40" s="9"/>
      <c r="N40" s="31"/>
      <c r="O40" s="9"/>
      <c r="P40" s="32"/>
      <c r="Q40" s="32"/>
      <c r="R40" s="9"/>
      <c r="S40" s="9"/>
      <c r="T40" s="9"/>
      <c r="U40" s="27"/>
      <c r="V40" s="27"/>
      <c r="W40" s="27"/>
      <c r="X40" s="27"/>
      <c r="Y40" s="9"/>
      <c r="Z40" s="9"/>
    </row>
    <row r="41" spans="1:26" ht="18">
      <c r="A41" s="8"/>
      <c r="B41" s="30"/>
      <c r="C41" s="30"/>
      <c r="D41"/>
      <c r="F41" s="26"/>
      <c r="G41" s="26"/>
      <c r="H41" s="8"/>
      <c r="I41" s="8"/>
      <c r="J41" s="8"/>
      <c r="K41" s="9"/>
      <c r="L41" s="9"/>
      <c r="M41" s="9"/>
      <c r="N41" s="31"/>
      <c r="O41" s="9"/>
      <c r="P41" s="32"/>
      <c r="Q41" s="32"/>
      <c r="R41" s="9"/>
      <c r="S41" s="9"/>
      <c r="T41" s="9"/>
      <c r="U41" s="27"/>
      <c r="V41" s="27"/>
      <c r="W41" s="27"/>
      <c r="X41" s="27"/>
      <c r="Y41" s="9"/>
      <c r="Z41" s="9"/>
    </row>
    <row r="42" spans="1:26" ht="18">
      <c r="A42" s="8"/>
      <c r="D42"/>
      <c r="F42" s="26"/>
      <c r="G42" s="26"/>
      <c r="H42" s="8"/>
      <c r="I42" s="8"/>
      <c r="J42" s="8"/>
      <c r="K42" s="9"/>
      <c r="L42" s="9"/>
      <c r="M42" s="9"/>
      <c r="N42" s="31"/>
      <c r="O42" s="9"/>
      <c r="P42" s="32"/>
      <c r="Q42" s="32"/>
      <c r="R42" s="9"/>
      <c r="S42" s="9"/>
      <c r="T42" s="9"/>
      <c r="U42" s="27"/>
      <c r="V42" s="27"/>
      <c r="W42" s="27"/>
      <c r="X42" s="27"/>
      <c r="Y42" s="9"/>
      <c r="Z42" s="9"/>
    </row>
    <row r="43" spans="1:26" ht="18">
      <c r="A43" s="8"/>
      <c r="D43"/>
      <c r="F43" s="26"/>
      <c r="G43" s="26"/>
      <c r="H43" s="8"/>
      <c r="I43" s="8"/>
      <c r="J43" s="8"/>
      <c r="K43" s="9"/>
      <c r="L43" s="9"/>
      <c r="M43" s="9"/>
      <c r="N43" s="31"/>
      <c r="O43" s="9"/>
      <c r="P43" s="32"/>
      <c r="Q43" s="32"/>
      <c r="R43" s="9"/>
      <c r="S43" s="9"/>
      <c r="T43" s="9"/>
      <c r="U43" s="27"/>
      <c r="V43" s="27"/>
      <c r="W43" s="27"/>
      <c r="X43" s="27"/>
      <c r="Y43" s="9"/>
      <c r="Z43" s="9"/>
    </row>
  </sheetData>
  <mergeCells count="22">
    <mergeCell ref="G1:G7"/>
    <mergeCell ref="H1:K2"/>
    <mergeCell ref="A1:A7"/>
    <mergeCell ref="B1:B7"/>
    <mergeCell ref="D1:D7"/>
    <mergeCell ref="E1:E7"/>
    <mergeCell ref="F1:F7"/>
    <mergeCell ref="K5:K7"/>
    <mergeCell ref="O5:O7"/>
    <mergeCell ref="X1:X7"/>
    <mergeCell ref="Y1:Y7"/>
    <mergeCell ref="H3:K4"/>
    <mergeCell ref="L3:O4"/>
    <mergeCell ref="T3:T7"/>
    <mergeCell ref="U3:U7"/>
    <mergeCell ref="V3:V7"/>
    <mergeCell ref="W3:W7"/>
    <mergeCell ref="L1:Q2"/>
    <mergeCell ref="R1:R7"/>
    <mergeCell ref="S1:S7"/>
    <mergeCell ref="T1:U2"/>
    <mergeCell ref="V1:W2"/>
  </mergeCells>
  <pageMargins left="0.70866141732283505" right="0.70866141732283505" top="0.74803149606299202" bottom="0.74803149606299202" header="0.31496062992126" footer="0.31496062992126"/>
  <pageSetup paperSize="9" scale="90" firstPageNumber="69" pageOrder="overThenDown" orientation="landscape" useFirstPageNumber="1" r:id="rId1"/>
  <headerFooter>
    <oddFooter>&amp;L&amp;"Times New Roman,Regular"Инж.БП-КЛП-ТР доп&amp;C&amp;"Times New Roman,Regular"Списък № 9 излишни ОБВВПИ към 01.01.2026 г.&amp;R&amp;"Times New Roman,Regular"&amp;P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Z91"/>
  <sheetViews>
    <sheetView view="pageBreakPreview" topLeftCell="C1" zoomScale="90" zoomScaleNormal="100" zoomScaleSheetLayoutView="90" workbookViewId="0">
      <selection activeCell="E38" sqref="E38"/>
    </sheetView>
  </sheetViews>
  <sheetFormatPr defaultRowHeight="15.6"/>
  <cols>
    <col min="1" max="1" width="5.44140625" style="347" customWidth="1"/>
    <col min="2" max="2" width="11.44140625" style="8" customWidth="1"/>
    <col min="3" max="3" width="63.33203125" customWidth="1"/>
    <col min="4" max="4" width="5.88671875" style="29" customWidth="1"/>
    <col min="5" max="5" width="5.5546875" customWidth="1"/>
    <col min="6" max="6" width="5.44140625" customWidth="1"/>
    <col min="7" max="7" width="5.5546875" customWidth="1"/>
    <col min="8" max="8" width="6.109375" customWidth="1"/>
    <col min="9" max="9" width="6.33203125" customWidth="1"/>
    <col min="10" max="10" width="6.44140625" customWidth="1"/>
    <col min="11" max="11" width="7.5546875" customWidth="1"/>
    <col min="12" max="12" width="6.44140625" customWidth="1"/>
    <col min="13" max="13" width="6.6640625" customWidth="1"/>
    <col min="14" max="14" width="6.6640625" style="33" customWidth="1"/>
    <col min="15" max="15" width="8.44140625" style="33" customWidth="1"/>
    <col min="16" max="16" width="9.88671875" style="28" customWidth="1"/>
    <col min="17" max="17" width="10.109375" style="28" customWidth="1"/>
    <col min="18" max="18" width="4.88671875" customWidth="1"/>
    <col min="19" max="19" width="3.88671875" customWidth="1"/>
    <col min="20" max="20" width="5.33203125" customWidth="1"/>
    <col min="21" max="21" width="7" customWidth="1"/>
    <col min="22" max="22" width="6.5546875" style="29" customWidth="1"/>
    <col min="23" max="23" width="8" style="29" customWidth="1"/>
    <col min="24" max="24" width="8.88671875" style="33" customWidth="1"/>
    <col min="25" max="25" width="10.88671875" customWidth="1"/>
    <col min="249" max="249" width="5.44140625" customWidth="1"/>
    <col min="250" max="250" width="19.33203125" customWidth="1"/>
    <col min="251" max="251" width="61.6640625" bestFit="1" customWidth="1"/>
    <col min="252" max="252" width="5.88671875" customWidth="1"/>
    <col min="253" max="253" width="5.5546875" customWidth="1"/>
    <col min="254" max="254" width="5.44140625" customWidth="1"/>
    <col min="255" max="255" width="8.109375" customWidth="1"/>
    <col min="256" max="256" width="6.6640625" customWidth="1"/>
    <col min="257" max="257" width="6.5546875" customWidth="1"/>
    <col min="258" max="258" width="9.88671875" bestFit="1" customWidth="1"/>
    <col min="259" max="259" width="10.5546875" bestFit="1" customWidth="1"/>
    <col min="260" max="260" width="5.6640625" customWidth="1"/>
    <col min="261" max="261" width="5.33203125" customWidth="1"/>
    <col min="262" max="262" width="7" customWidth="1"/>
    <col min="263" max="263" width="6.88671875" customWidth="1"/>
    <col min="264" max="267" width="6.6640625" customWidth="1"/>
    <col min="268" max="268" width="7.5546875" customWidth="1"/>
    <col min="269" max="269" width="7.109375" customWidth="1"/>
    <col min="270" max="270" width="9.88671875" bestFit="1" customWidth="1"/>
    <col min="271" max="271" width="10.5546875" bestFit="1" customWidth="1"/>
    <col min="272" max="272" width="12" bestFit="1" customWidth="1"/>
    <col min="273" max="273" width="10.5546875" bestFit="1" customWidth="1"/>
    <col min="274" max="274" width="8.88671875" customWidth="1"/>
    <col min="275" max="275" width="3.88671875" customWidth="1"/>
    <col min="276" max="276" width="5.33203125" customWidth="1"/>
    <col min="277" max="277" width="8.88671875" customWidth="1"/>
    <col min="278" max="278" width="6.5546875" customWidth="1"/>
    <col min="279" max="279" width="8" customWidth="1"/>
    <col min="280" max="280" width="8.88671875" customWidth="1"/>
    <col min="281" max="281" width="10.88671875" customWidth="1"/>
    <col min="505" max="505" width="5.44140625" customWidth="1"/>
    <col min="506" max="506" width="19.33203125" customWidth="1"/>
    <col min="507" max="507" width="61.6640625" bestFit="1" customWidth="1"/>
    <col min="508" max="508" width="5.88671875" customWidth="1"/>
    <col min="509" max="509" width="5.5546875" customWidth="1"/>
    <col min="510" max="510" width="5.44140625" customWidth="1"/>
    <col min="511" max="511" width="8.109375" customWidth="1"/>
    <col min="512" max="512" width="6.6640625" customWidth="1"/>
    <col min="513" max="513" width="6.5546875" customWidth="1"/>
    <col min="514" max="514" width="9.88671875" bestFit="1" customWidth="1"/>
    <col min="515" max="515" width="10.5546875" bestFit="1" customWidth="1"/>
    <col min="516" max="516" width="5.6640625" customWidth="1"/>
    <col min="517" max="517" width="5.33203125" customWidth="1"/>
    <col min="518" max="518" width="7" customWidth="1"/>
    <col min="519" max="519" width="6.88671875" customWidth="1"/>
    <col min="520" max="523" width="6.6640625" customWidth="1"/>
    <col min="524" max="524" width="7.5546875" customWidth="1"/>
    <col min="525" max="525" width="7.109375" customWidth="1"/>
    <col min="526" max="526" width="9.88671875" bestFit="1" customWidth="1"/>
    <col min="527" max="527" width="10.5546875" bestFit="1" customWidth="1"/>
    <col min="528" max="528" width="12" bestFit="1" customWidth="1"/>
    <col min="529" max="529" width="10.5546875" bestFit="1" customWidth="1"/>
    <col min="530" max="530" width="8.88671875" customWidth="1"/>
    <col min="531" max="531" width="3.88671875" customWidth="1"/>
    <col min="532" max="532" width="5.33203125" customWidth="1"/>
    <col min="533" max="533" width="8.88671875" customWidth="1"/>
    <col min="534" max="534" width="6.5546875" customWidth="1"/>
    <col min="535" max="535" width="8" customWidth="1"/>
    <col min="536" max="536" width="8.88671875" customWidth="1"/>
    <col min="537" max="537" width="10.88671875" customWidth="1"/>
    <col min="761" max="761" width="5.44140625" customWidth="1"/>
    <col min="762" max="762" width="19.33203125" customWidth="1"/>
    <col min="763" max="763" width="61.6640625" bestFit="1" customWidth="1"/>
    <col min="764" max="764" width="5.88671875" customWidth="1"/>
    <col min="765" max="765" width="5.5546875" customWidth="1"/>
    <col min="766" max="766" width="5.44140625" customWidth="1"/>
    <col min="767" max="767" width="8.109375" customWidth="1"/>
    <col min="768" max="768" width="6.6640625" customWidth="1"/>
    <col min="769" max="769" width="6.5546875" customWidth="1"/>
    <col min="770" max="770" width="9.88671875" bestFit="1" customWidth="1"/>
    <col min="771" max="771" width="10.5546875" bestFit="1" customWidth="1"/>
    <col min="772" max="772" width="5.6640625" customWidth="1"/>
    <col min="773" max="773" width="5.33203125" customWidth="1"/>
    <col min="774" max="774" width="7" customWidth="1"/>
    <col min="775" max="775" width="6.88671875" customWidth="1"/>
    <col min="776" max="779" width="6.6640625" customWidth="1"/>
    <col min="780" max="780" width="7.5546875" customWidth="1"/>
    <col min="781" max="781" width="7.109375" customWidth="1"/>
    <col min="782" max="782" width="9.88671875" bestFit="1" customWidth="1"/>
    <col min="783" max="783" width="10.5546875" bestFit="1" customWidth="1"/>
    <col min="784" max="784" width="12" bestFit="1" customWidth="1"/>
    <col min="785" max="785" width="10.5546875" bestFit="1" customWidth="1"/>
    <col min="786" max="786" width="8.88671875" customWidth="1"/>
    <col min="787" max="787" width="3.88671875" customWidth="1"/>
    <col min="788" max="788" width="5.33203125" customWidth="1"/>
    <col min="789" max="789" width="8.88671875" customWidth="1"/>
    <col min="790" max="790" width="6.5546875" customWidth="1"/>
    <col min="791" max="791" width="8" customWidth="1"/>
    <col min="792" max="792" width="8.88671875" customWidth="1"/>
    <col min="793" max="793" width="10.88671875" customWidth="1"/>
    <col min="1017" max="1017" width="5.44140625" customWidth="1"/>
    <col min="1018" max="1018" width="19.33203125" customWidth="1"/>
    <col min="1019" max="1019" width="61.6640625" bestFit="1" customWidth="1"/>
    <col min="1020" max="1020" width="5.88671875" customWidth="1"/>
    <col min="1021" max="1021" width="5.5546875" customWidth="1"/>
    <col min="1022" max="1022" width="5.44140625" customWidth="1"/>
    <col min="1023" max="1023" width="8.109375" customWidth="1"/>
    <col min="1024" max="1024" width="6.6640625" customWidth="1"/>
    <col min="1025" max="1025" width="6.5546875" customWidth="1"/>
    <col min="1026" max="1026" width="9.88671875" bestFit="1" customWidth="1"/>
    <col min="1027" max="1027" width="10.5546875" bestFit="1" customWidth="1"/>
    <col min="1028" max="1028" width="5.6640625" customWidth="1"/>
    <col min="1029" max="1029" width="5.33203125" customWidth="1"/>
    <col min="1030" max="1030" width="7" customWidth="1"/>
    <col min="1031" max="1031" width="6.88671875" customWidth="1"/>
    <col min="1032" max="1035" width="6.6640625" customWidth="1"/>
    <col min="1036" max="1036" width="7.5546875" customWidth="1"/>
    <col min="1037" max="1037" width="7.109375" customWidth="1"/>
    <col min="1038" max="1038" width="9.88671875" bestFit="1" customWidth="1"/>
    <col min="1039" max="1039" width="10.5546875" bestFit="1" customWidth="1"/>
    <col min="1040" max="1040" width="12" bestFit="1" customWidth="1"/>
    <col min="1041" max="1041" width="10.5546875" bestFit="1" customWidth="1"/>
    <col min="1042" max="1042" width="8.88671875" customWidth="1"/>
    <col min="1043" max="1043" width="3.88671875" customWidth="1"/>
    <col min="1044" max="1044" width="5.33203125" customWidth="1"/>
    <col min="1045" max="1045" width="8.88671875" customWidth="1"/>
    <col min="1046" max="1046" width="6.5546875" customWidth="1"/>
    <col min="1047" max="1047" width="8" customWidth="1"/>
    <col min="1048" max="1048" width="8.88671875" customWidth="1"/>
    <col min="1049" max="1049" width="10.88671875" customWidth="1"/>
    <col min="1273" max="1273" width="5.44140625" customWidth="1"/>
    <col min="1274" max="1274" width="19.33203125" customWidth="1"/>
    <col min="1275" max="1275" width="61.6640625" bestFit="1" customWidth="1"/>
    <col min="1276" max="1276" width="5.88671875" customWidth="1"/>
    <col min="1277" max="1277" width="5.5546875" customWidth="1"/>
    <col min="1278" max="1278" width="5.44140625" customWidth="1"/>
    <col min="1279" max="1279" width="8.109375" customWidth="1"/>
    <col min="1280" max="1280" width="6.6640625" customWidth="1"/>
    <col min="1281" max="1281" width="6.5546875" customWidth="1"/>
    <col min="1282" max="1282" width="9.88671875" bestFit="1" customWidth="1"/>
    <col min="1283" max="1283" width="10.5546875" bestFit="1" customWidth="1"/>
    <col min="1284" max="1284" width="5.6640625" customWidth="1"/>
    <col min="1285" max="1285" width="5.33203125" customWidth="1"/>
    <col min="1286" max="1286" width="7" customWidth="1"/>
    <col min="1287" max="1287" width="6.88671875" customWidth="1"/>
    <col min="1288" max="1291" width="6.6640625" customWidth="1"/>
    <col min="1292" max="1292" width="7.5546875" customWidth="1"/>
    <col min="1293" max="1293" width="7.109375" customWidth="1"/>
    <col min="1294" max="1294" width="9.88671875" bestFit="1" customWidth="1"/>
    <col min="1295" max="1295" width="10.5546875" bestFit="1" customWidth="1"/>
    <col min="1296" max="1296" width="12" bestFit="1" customWidth="1"/>
    <col min="1297" max="1297" width="10.5546875" bestFit="1" customWidth="1"/>
    <col min="1298" max="1298" width="8.88671875" customWidth="1"/>
    <col min="1299" max="1299" width="3.88671875" customWidth="1"/>
    <col min="1300" max="1300" width="5.33203125" customWidth="1"/>
    <col min="1301" max="1301" width="8.88671875" customWidth="1"/>
    <col min="1302" max="1302" width="6.5546875" customWidth="1"/>
    <col min="1303" max="1303" width="8" customWidth="1"/>
    <col min="1304" max="1304" width="8.88671875" customWidth="1"/>
    <col min="1305" max="1305" width="10.88671875" customWidth="1"/>
    <col min="1529" max="1529" width="5.44140625" customWidth="1"/>
    <col min="1530" max="1530" width="19.33203125" customWidth="1"/>
    <col min="1531" max="1531" width="61.6640625" bestFit="1" customWidth="1"/>
    <col min="1532" max="1532" width="5.88671875" customWidth="1"/>
    <col min="1533" max="1533" width="5.5546875" customWidth="1"/>
    <col min="1534" max="1534" width="5.44140625" customWidth="1"/>
    <col min="1535" max="1535" width="8.109375" customWidth="1"/>
    <col min="1536" max="1536" width="6.6640625" customWidth="1"/>
    <col min="1537" max="1537" width="6.5546875" customWidth="1"/>
    <col min="1538" max="1538" width="9.88671875" bestFit="1" customWidth="1"/>
    <col min="1539" max="1539" width="10.5546875" bestFit="1" customWidth="1"/>
    <col min="1540" max="1540" width="5.6640625" customWidth="1"/>
    <col min="1541" max="1541" width="5.33203125" customWidth="1"/>
    <col min="1542" max="1542" width="7" customWidth="1"/>
    <col min="1543" max="1543" width="6.88671875" customWidth="1"/>
    <col min="1544" max="1547" width="6.6640625" customWidth="1"/>
    <col min="1548" max="1548" width="7.5546875" customWidth="1"/>
    <col min="1549" max="1549" width="7.109375" customWidth="1"/>
    <col min="1550" max="1550" width="9.88671875" bestFit="1" customWidth="1"/>
    <col min="1551" max="1551" width="10.5546875" bestFit="1" customWidth="1"/>
    <col min="1552" max="1552" width="12" bestFit="1" customWidth="1"/>
    <col min="1553" max="1553" width="10.5546875" bestFit="1" customWidth="1"/>
    <col min="1554" max="1554" width="8.88671875" customWidth="1"/>
    <col min="1555" max="1555" width="3.88671875" customWidth="1"/>
    <col min="1556" max="1556" width="5.33203125" customWidth="1"/>
    <col min="1557" max="1557" width="8.88671875" customWidth="1"/>
    <col min="1558" max="1558" width="6.5546875" customWidth="1"/>
    <col min="1559" max="1559" width="8" customWidth="1"/>
    <col min="1560" max="1560" width="8.88671875" customWidth="1"/>
    <col min="1561" max="1561" width="10.88671875" customWidth="1"/>
    <col min="1785" max="1785" width="5.44140625" customWidth="1"/>
    <col min="1786" max="1786" width="19.33203125" customWidth="1"/>
    <col min="1787" max="1787" width="61.6640625" bestFit="1" customWidth="1"/>
    <col min="1788" max="1788" width="5.88671875" customWidth="1"/>
    <col min="1789" max="1789" width="5.5546875" customWidth="1"/>
    <col min="1790" max="1790" width="5.44140625" customWidth="1"/>
    <col min="1791" max="1791" width="8.109375" customWidth="1"/>
    <col min="1792" max="1792" width="6.6640625" customWidth="1"/>
    <col min="1793" max="1793" width="6.5546875" customWidth="1"/>
    <col min="1794" max="1794" width="9.88671875" bestFit="1" customWidth="1"/>
    <col min="1795" max="1795" width="10.5546875" bestFit="1" customWidth="1"/>
    <col min="1796" max="1796" width="5.6640625" customWidth="1"/>
    <col min="1797" max="1797" width="5.33203125" customWidth="1"/>
    <col min="1798" max="1798" width="7" customWidth="1"/>
    <col min="1799" max="1799" width="6.88671875" customWidth="1"/>
    <col min="1800" max="1803" width="6.6640625" customWidth="1"/>
    <col min="1804" max="1804" width="7.5546875" customWidth="1"/>
    <col min="1805" max="1805" width="7.109375" customWidth="1"/>
    <col min="1806" max="1806" width="9.88671875" bestFit="1" customWidth="1"/>
    <col min="1807" max="1807" width="10.5546875" bestFit="1" customWidth="1"/>
    <col min="1808" max="1808" width="12" bestFit="1" customWidth="1"/>
    <col min="1809" max="1809" width="10.5546875" bestFit="1" customWidth="1"/>
    <col min="1810" max="1810" width="8.88671875" customWidth="1"/>
    <col min="1811" max="1811" width="3.88671875" customWidth="1"/>
    <col min="1812" max="1812" width="5.33203125" customWidth="1"/>
    <col min="1813" max="1813" width="8.88671875" customWidth="1"/>
    <col min="1814" max="1814" width="6.5546875" customWidth="1"/>
    <col min="1815" max="1815" width="8" customWidth="1"/>
    <col min="1816" max="1816" width="8.88671875" customWidth="1"/>
    <col min="1817" max="1817" width="10.88671875" customWidth="1"/>
    <col min="2041" max="2041" width="5.44140625" customWidth="1"/>
    <col min="2042" max="2042" width="19.33203125" customWidth="1"/>
    <col min="2043" max="2043" width="61.6640625" bestFit="1" customWidth="1"/>
    <col min="2044" max="2044" width="5.88671875" customWidth="1"/>
    <col min="2045" max="2045" width="5.5546875" customWidth="1"/>
    <col min="2046" max="2046" width="5.44140625" customWidth="1"/>
    <col min="2047" max="2047" width="8.109375" customWidth="1"/>
    <col min="2048" max="2048" width="6.6640625" customWidth="1"/>
    <col min="2049" max="2049" width="6.5546875" customWidth="1"/>
    <col min="2050" max="2050" width="9.88671875" bestFit="1" customWidth="1"/>
    <col min="2051" max="2051" width="10.5546875" bestFit="1" customWidth="1"/>
    <col min="2052" max="2052" width="5.6640625" customWidth="1"/>
    <col min="2053" max="2053" width="5.33203125" customWidth="1"/>
    <col min="2054" max="2054" width="7" customWidth="1"/>
    <col min="2055" max="2055" width="6.88671875" customWidth="1"/>
    <col min="2056" max="2059" width="6.6640625" customWidth="1"/>
    <col min="2060" max="2060" width="7.5546875" customWidth="1"/>
    <col min="2061" max="2061" width="7.109375" customWidth="1"/>
    <col min="2062" max="2062" width="9.88671875" bestFit="1" customWidth="1"/>
    <col min="2063" max="2063" width="10.5546875" bestFit="1" customWidth="1"/>
    <col min="2064" max="2064" width="12" bestFit="1" customWidth="1"/>
    <col min="2065" max="2065" width="10.5546875" bestFit="1" customWidth="1"/>
    <col min="2066" max="2066" width="8.88671875" customWidth="1"/>
    <col min="2067" max="2067" width="3.88671875" customWidth="1"/>
    <col min="2068" max="2068" width="5.33203125" customWidth="1"/>
    <col min="2069" max="2069" width="8.88671875" customWidth="1"/>
    <col min="2070" max="2070" width="6.5546875" customWidth="1"/>
    <col min="2071" max="2071" width="8" customWidth="1"/>
    <col min="2072" max="2072" width="8.88671875" customWidth="1"/>
    <col min="2073" max="2073" width="10.88671875" customWidth="1"/>
    <col min="2297" max="2297" width="5.44140625" customWidth="1"/>
    <col min="2298" max="2298" width="19.33203125" customWidth="1"/>
    <col min="2299" max="2299" width="61.6640625" bestFit="1" customWidth="1"/>
    <col min="2300" max="2300" width="5.88671875" customWidth="1"/>
    <col min="2301" max="2301" width="5.5546875" customWidth="1"/>
    <col min="2302" max="2302" width="5.44140625" customWidth="1"/>
    <col min="2303" max="2303" width="8.109375" customWidth="1"/>
    <col min="2304" max="2304" width="6.6640625" customWidth="1"/>
    <col min="2305" max="2305" width="6.5546875" customWidth="1"/>
    <col min="2306" max="2306" width="9.88671875" bestFit="1" customWidth="1"/>
    <col min="2307" max="2307" width="10.5546875" bestFit="1" customWidth="1"/>
    <col min="2308" max="2308" width="5.6640625" customWidth="1"/>
    <col min="2309" max="2309" width="5.33203125" customWidth="1"/>
    <col min="2310" max="2310" width="7" customWidth="1"/>
    <col min="2311" max="2311" width="6.88671875" customWidth="1"/>
    <col min="2312" max="2315" width="6.6640625" customWidth="1"/>
    <col min="2316" max="2316" width="7.5546875" customWidth="1"/>
    <col min="2317" max="2317" width="7.109375" customWidth="1"/>
    <col min="2318" max="2318" width="9.88671875" bestFit="1" customWidth="1"/>
    <col min="2319" max="2319" width="10.5546875" bestFit="1" customWidth="1"/>
    <col min="2320" max="2320" width="12" bestFit="1" customWidth="1"/>
    <col min="2321" max="2321" width="10.5546875" bestFit="1" customWidth="1"/>
    <col min="2322" max="2322" width="8.88671875" customWidth="1"/>
    <col min="2323" max="2323" width="3.88671875" customWidth="1"/>
    <col min="2324" max="2324" width="5.33203125" customWidth="1"/>
    <col min="2325" max="2325" width="8.88671875" customWidth="1"/>
    <col min="2326" max="2326" width="6.5546875" customWidth="1"/>
    <col min="2327" max="2327" width="8" customWidth="1"/>
    <col min="2328" max="2328" width="8.88671875" customWidth="1"/>
    <col min="2329" max="2329" width="10.88671875" customWidth="1"/>
    <col min="2553" max="2553" width="5.44140625" customWidth="1"/>
    <col min="2554" max="2554" width="19.33203125" customWidth="1"/>
    <col min="2555" max="2555" width="61.6640625" bestFit="1" customWidth="1"/>
    <col min="2556" max="2556" width="5.88671875" customWidth="1"/>
    <col min="2557" max="2557" width="5.5546875" customWidth="1"/>
    <col min="2558" max="2558" width="5.44140625" customWidth="1"/>
    <col min="2559" max="2559" width="8.109375" customWidth="1"/>
    <col min="2560" max="2560" width="6.6640625" customWidth="1"/>
    <col min="2561" max="2561" width="6.5546875" customWidth="1"/>
    <col min="2562" max="2562" width="9.88671875" bestFit="1" customWidth="1"/>
    <col min="2563" max="2563" width="10.5546875" bestFit="1" customWidth="1"/>
    <col min="2564" max="2564" width="5.6640625" customWidth="1"/>
    <col min="2565" max="2565" width="5.33203125" customWidth="1"/>
    <col min="2566" max="2566" width="7" customWidth="1"/>
    <col min="2567" max="2567" width="6.88671875" customWidth="1"/>
    <col min="2568" max="2571" width="6.6640625" customWidth="1"/>
    <col min="2572" max="2572" width="7.5546875" customWidth="1"/>
    <col min="2573" max="2573" width="7.109375" customWidth="1"/>
    <col min="2574" max="2574" width="9.88671875" bestFit="1" customWidth="1"/>
    <col min="2575" max="2575" width="10.5546875" bestFit="1" customWidth="1"/>
    <col min="2576" max="2576" width="12" bestFit="1" customWidth="1"/>
    <col min="2577" max="2577" width="10.5546875" bestFit="1" customWidth="1"/>
    <col min="2578" max="2578" width="8.88671875" customWidth="1"/>
    <col min="2579" max="2579" width="3.88671875" customWidth="1"/>
    <col min="2580" max="2580" width="5.33203125" customWidth="1"/>
    <col min="2581" max="2581" width="8.88671875" customWidth="1"/>
    <col min="2582" max="2582" width="6.5546875" customWidth="1"/>
    <col min="2583" max="2583" width="8" customWidth="1"/>
    <col min="2584" max="2584" width="8.88671875" customWidth="1"/>
    <col min="2585" max="2585" width="10.88671875" customWidth="1"/>
    <col min="2809" max="2809" width="5.44140625" customWidth="1"/>
    <col min="2810" max="2810" width="19.33203125" customWidth="1"/>
    <col min="2811" max="2811" width="61.6640625" bestFit="1" customWidth="1"/>
    <col min="2812" max="2812" width="5.88671875" customWidth="1"/>
    <col min="2813" max="2813" width="5.5546875" customWidth="1"/>
    <col min="2814" max="2814" width="5.44140625" customWidth="1"/>
    <col min="2815" max="2815" width="8.109375" customWidth="1"/>
    <col min="2816" max="2816" width="6.6640625" customWidth="1"/>
    <col min="2817" max="2817" width="6.5546875" customWidth="1"/>
    <col min="2818" max="2818" width="9.88671875" bestFit="1" customWidth="1"/>
    <col min="2819" max="2819" width="10.5546875" bestFit="1" customWidth="1"/>
    <col min="2820" max="2820" width="5.6640625" customWidth="1"/>
    <col min="2821" max="2821" width="5.33203125" customWidth="1"/>
    <col min="2822" max="2822" width="7" customWidth="1"/>
    <col min="2823" max="2823" width="6.88671875" customWidth="1"/>
    <col min="2824" max="2827" width="6.6640625" customWidth="1"/>
    <col min="2828" max="2828" width="7.5546875" customWidth="1"/>
    <col min="2829" max="2829" width="7.109375" customWidth="1"/>
    <col min="2830" max="2830" width="9.88671875" bestFit="1" customWidth="1"/>
    <col min="2831" max="2831" width="10.5546875" bestFit="1" customWidth="1"/>
    <col min="2832" max="2832" width="12" bestFit="1" customWidth="1"/>
    <col min="2833" max="2833" width="10.5546875" bestFit="1" customWidth="1"/>
    <col min="2834" max="2834" width="8.88671875" customWidth="1"/>
    <col min="2835" max="2835" width="3.88671875" customWidth="1"/>
    <col min="2836" max="2836" width="5.33203125" customWidth="1"/>
    <col min="2837" max="2837" width="8.88671875" customWidth="1"/>
    <col min="2838" max="2838" width="6.5546875" customWidth="1"/>
    <col min="2839" max="2839" width="8" customWidth="1"/>
    <col min="2840" max="2840" width="8.88671875" customWidth="1"/>
    <col min="2841" max="2841" width="10.88671875" customWidth="1"/>
    <col min="3065" max="3065" width="5.44140625" customWidth="1"/>
    <col min="3066" max="3066" width="19.33203125" customWidth="1"/>
    <col min="3067" max="3067" width="61.6640625" bestFit="1" customWidth="1"/>
    <col min="3068" max="3068" width="5.88671875" customWidth="1"/>
    <col min="3069" max="3069" width="5.5546875" customWidth="1"/>
    <col min="3070" max="3070" width="5.44140625" customWidth="1"/>
    <col min="3071" max="3071" width="8.109375" customWidth="1"/>
    <col min="3072" max="3072" width="6.6640625" customWidth="1"/>
    <col min="3073" max="3073" width="6.5546875" customWidth="1"/>
    <col min="3074" max="3074" width="9.88671875" bestFit="1" customWidth="1"/>
    <col min="3075" max="3075" width="10.5546875" bestFit="1" customWidth="1"/>
    <col min="3076" max="3076" width="5.6640625" customWidth="1"/>
    <col min="3077" max="3077" width="5.33203125" customWidth="1"/>
    <col min="3078" max="3078" width="7" customWidth="1"/>
    <col min="3079" max="3079" width="6.88671875" customWidth="1"/>
    <col min="3080" max="3083" width="6.6640625" customWidth="1"/>
    <col min="3084" max="3084" width="7.5546875" customWidth="1"/>
    <col min="3085" max="3085" width="7.109375" customWidth="1"/>
    <col min="3086" max="3086" width="9.88671875" bestFit="1" customWidth="1"/>
    <col min="3087" max="3087" width="10.5546875" bestFit="1" customWidth="1"/>
    <col min="3088" max="3088" width="12" bestFit="1" customWidth="1"/>
    <col min="3089" max="3089" width="10.5546875" bestFit="1" customWidth="1"/>
    <col min="3090" max="3090" width="8.88671875" customWidth="1"/>
    <col min="3091" max="3091" width="3.88671875" customWidth="1"/>
    <col min="3092" max="3092" width="5.33203125" customWidth="1"/>
    <col min="3093" max="3093" width="8.88671875" customWidth="1"/>
    <col min="3094" max="3094" width="6.5546875" customWidth="1"/>
    <col min="3095" max="3095" width="8" customWidth="1"/>
    <col min="3096" max="3096" width="8.88671875" customWidth="1"/>
    <col min="3097" max="3097" width="10.88671875" customWidth="1"/>
    <col min="3321" max="3321" width="5.44140625" customWidth="1"/>
    <col min="3322" max="3322" width="19.33203125" customWidth="1"/>
    <col min="3323" max="3323" width="61.6640625" bestFit="1" customWidth="1"/>
    <col min="3324" max="3324" width="5.88671875" customWidth="1"/>
    <col min="3325" max="3325" width="5.5546875" customWidth="1"/>
    <col min="3326" max="3326" width="5.44140625" customWidth="1"/>
    <col min="3327" max="3327" width="8.109375" customWidth="1"/>
    <col min="3328" max="3328" width="6.6640625" customWidth="1"/>
    <col min="3329" max="3329" width="6.5546875" customWidth="1"/>
    <col min="3330" max="3330" width="9.88671875" bestFit="1" customWidth="1"/>
    <col min="3331" max="3331" width="10.5546875" bestFit="1" customWidth="1"/>
    <col min="3332" max="3332" width="5.6640625" customWidth="1"/>
    <col min="3333" max="3333" width="5.33203125" customWidth="1"/>
    <col min="3334" max="3334" width="7" customWidth="1"/>
    <col min="3335" max="3335" width="6.88671875" customWidth="1"/>
    <col min="3336" max="3339" width="6.6640625" customWidth="1"/>
    <col min="3340" max="3340" width="7.5546875" customWidth="1"/>
    <col min="3341" max="3341" width="7.109375" customWidth="1"/>
    <col min="3342" max="3342" width="9.88671875" bestFit="1" customWidth="1"/>
    <col min="3343" max="3343" width="10.5546875" bestFit="1" customWidth="1"/>
    <col min="3344" max="3344" width="12" bestFit="1" customWidth="1"/>
    <col min="3345" max="3345" width="10.5546875" bestFit="1" customWidth="1"/>
    <col min="3346" max="3346" width="8.88671875" customWidth="1"/>
    <col min="3347" max="3347" width="3.88671875" customWidth="1"/>
    <col min="3348" max="3348" width="5.33203125" customWidth="1"/>
    <col min="3349" max="3349" width="8.88671875" customWidth="1"/>
    <col min="3350" max="3350" width="6.5546875" customWidth="1"/>
    <col min="3351" max="3351" width="8" customWidth="1"/>
    <col min="3352" max="3352" width="8.88671875" customWidth="1"/>
    <col min="3353" max="3353" width="10.88671875" customWidth="1"/>
    <col min="3577" max="3577" width="5.44140625" customWidth="1"/>
    <col min="3578" max="3578" width="19.33203125" customWidth="1"/>
    <col min="3579" max="3579" width="61.6640625" bestFit="1" customWidth="1"/>
    <col min="3580" max="3580" width="5.88671875" customWidth="1"/>
    <col min="3581" max="3581" width="5.5546875" customWidth="1"/>
    <col min="3582" max="3582" width="5.44140625" customWidth="1"/>
    <col min="3583" max="3583" width="8.109375" customWidth="1"/>
    <col min="3584" max="3584" width="6.6640625" customWidth="1"/>
    <col min="3585" max="3585" width="6.5546875" customWidth="1"/>
    <col min="3586" max="3586" width="9.88671875" bestFit="1" customWidth="1"/>
    <col min="3587" max="3587" width="10.5546875" bestFit="1" customWidth="1"/>
    <col min="3588" max="3588" width="5.6640625" customWidth="1"/>
    <col min="3589" max="3589" width="5.33203125" customWidth="1"/>
    <col min="3590" max="3590" width="7" customWidth="1"/>
    <col min="3591" max="3591" width="6.88671875" customWidth="1"/>
    <col min="3592" max="3595" width="6.6640625" customWidth="1"/>
    <col min="3596" max="3596" width="7.5546875" customWidth="1"/>
    <col min="3597" max="3597" width="7.109375" customWidth="1"/>
    <col min="3598" max="3598" width="9.88671875" bestFit="1" customWidth="1"/>
    <col min="3599" max="3599" width="10.5546875" bestFit="1" customWidth="1"/>
    <col min="3600" max="3600" width="12" bestFit="1" customWidth="1"/>
    <col min="3601" max="3601" width="10.5546875" bestFit="1" customWidth="1"/>
    <col min="3602" max="3602" width="8.88671875" customWidth="1"/>
    <col min="3603" max="3603" width="3.88671875" customWidth="1"/>
    <col min="3604" max="3604" width="5.33203125" customWidth="1"/>
    <col min="3605" max="3605" width="8.88671875" customWidth="1"/>
    <col min="3606" max="3606" width="6.5546875" customWidth="1"/>
    <col min="3607" max="3607" width="8" customWidth="1"/>
    <col min="3608" max="3608" width="8.88671875" customWidth="1"/>
    <col min="3609" max="3609" width="10.88671875" customWidth="1"/>
    <col min="3833" max="3833" width="5.44140625" customWidth="1"/>
    <col min="3834" max="3834" width="19.33203125" customWidth="1"/>
    <col min="3835" max="3835" width="61.6640625" bestFit="1" customWidth="1"/>
    <col min="3836" max="3836" width="5.88671875" customWidth="1"/>
    <col min="3837" max="3837" width="5.5546875" customWidth="1"/>
    <col min="3838" max="3838" width="5.44140625" customWidth="1"/>
    <col min="3839" max="3839" width="8.109375" customWidth="1"/>
    <col min="3840" max="3840" width="6.6640625" customWidth="1"/>
    <col min="3841" max="3841" width="6.5546875" customWidth="1"/>
    <col min="3842" max="3842" width="9.88671875" bestFit="1" customWidth="1"/>
    <col min="3843" max="3843" width="10.5546875" bestFit="1" customWidth="1"/>
    <col min="3844" max="3844" width="5.6640625" customWidth="1"/>
    <col min="3845" max="3845" width="5.33203125" customWidth="1"/>
    <col min="3846" max="3846" width="7" customWidth="1"/>
    <col min="3847" max="3847" width="6.88671875" customWidth="1"/>
    <col min="3848" max="3851" width="6.6640625" customWidth="1"/>
    <col min="3852" max="3852" width="7.5546875" customWidth="1"/>
    <col min="3853" max="3853" width="7.109375" customWidth="1"/>
    <col min="3854" max="3854" width="9.88671875" bestFit="1" customWidth="1"/>
    <col min="3855" max="3855" width="10.5546875" bestFit="1" customWidth="1"/>
    <col min="3856" max="3856" width="12" bestFit="1" customWidth="1"/>
    <col min="3857" max="3857" width="10.5546875" bestFit="1" customWidth="1"/>
    <col min="3858" max="3858" width="8.88671875" customWidth="1"/>
    <col min="3859" max="3859" width="3.88671875" customWidth="1"/>
    <col min="3860" max="3860" width="5.33203125" customWidth="1"/>
    <col min="3861" max="3861" width="8.88671875" customWidth="1"/>
    <col min="3862" max="3862" width="6.5546875" customWidth="1"/>
    <col min="3863" max="3863" width="8" customWidth="1"/>
    <col min="3864" max="3864" width="8.88671875" customWidth="1"/>
    <col min="3865" max="3865" width="10.88671875" customWidth="1"/>
    <col min="4089" max="4089" width="5.44140625" customWidth="1"/>
    <col min="4090" max="4090" width="19.33203125" customWidth="1"/>
    <col min="4091" max="4091" width="61.6640625" bestFit="1" customWidth="1"/>
    <col min="4092" max="4092" width="5.88671875" customWidth="1"/>
    <col min="4093" max="4093" width="5.5546875" customWidth="1"/>
    <col min="4094" max="4094" width="5.44140625" customWidth="1"/>
    <col min="4095" max="4095" width="8.109375" customWidth="1"/>
    <col min="4096" max="4096" width="6.6640625" customWidth="1"/>
    <col min="4097" max="4097" width="6.5546875" customWidth="1"/>
    <col min="4098" max="4098" width="9.88671875" bestFit="1" customWidth="1"/>
    <col min="4099" max="4099" width="10.5546875" bestFit="1" customWidth="1"/>
    <col min="4100" max="4100" width="5.6640625" customWidth="1"/>
    <col min="4101" max="4101" width="5.33203125" customWidth="1"/>
    <col min="4102" max="4102" width="7" customWidth="1"/>
    <col min="4103" max="4103" width="6.88671875" customWidth="1"/>
    <col min="4104" max="4107" width="6.6640625" customWidth="1"/>
    <col min="4108" max="4108" width="7.5546875" customWidth="1"/>
    <col min="4109" max="4109" width="7.109375" customWidth="1"/>
    <col min="4110" max="4110" width="9.88671875" bestFit="1" customWidth="1"/>
    <col min="4111" max="4111" width="10.5546875" bestFit="1" customWidth="1"/>
    <col min="4112" max="4112" width="12" bestFit="1" customWidth="1"/>
    <col min="4113" max="4113" width="10.5546875" bestFit="1" customWidth="1"/>
    <col min="4114" max="4114" width="8.88671875" customWidth="1"/>
    <col min="4115" max="4115" width="3.88671875" customWidth="1"/>
    <col min="4116" max="4116" width="5.33203125" customWidth="1"/>
    <col min="4117" max="4117" width="8.88671875" customWidth="1"/>
    <col min="4118" max="4118" width="6.5546875" customWidth="1"/>
    <col min="4119" max="4119" width="8" customWidth="1"/>
    <col min="4120" max="4120" width="8.88671875" customWidth="1"/>
    <col min="4121" max="4121" width="10.88671875" customWidth="1"/>
    <col min="4345" max="4345" width="5.44140625" customWidth="1"/>
    <col min="4346" max="4346" width="19.33203125" customWidth="1"/>
    <col min="4347" max="4347" width="61.6640625" bestFit="1" customWidth="1"/>
    <col min="4348" max="4348" width="5.88671875" customWidth="1"/>
    <col min="4349" max="4349" width="5.5546875" customWidth="1"/>
    <col min="4350" max="4350" width="5.44140625" customWidth="1"/>
    <col min="4351" max="4351" width="8.109375" customWidth="1"/>
    <col min="4352" max="4352" width="6.6640625" customWidth="1"/>
    <col min="4353" max="4353" width="6.5546875" customWidth="1"/>
    <col min="4354" max="4354" width="9.88671875" bestFit="1" customWidth="1"/>
    <col min="4355" max="4355" width="10.5546875" bestFit="1" customWidth="1"/>
    <col min="4356" max="4356" width="5.6640625" customWidth="1"/>
    <col min="4357" max="4357" width="5.33203125" customWidth="1"/>
    <col min="4358" max="4358" width="7" customWidth="1"/>
    <col min="4359" max="4359" width="6.88671875" customWidth="1"/>
    <col min="4360" max="4363" width="6.6640625" customWidth="1"/>
    <col min="4364" max="4364" width="7.5546875" customWidth="1"/>
    <col min="4365" max="4365" width="7.109375" customWidth="1"/>
    <col min="4366" max="4366" width="9.88671875" bestFit="1" customWidth="1"/>
    <col min="4367" max="4367" width="10.5546875" bestFit="1" customWidth="1"/>
    <col min="4368" max="4368" width="12" bestFit="1" customWidth="1"/>
    <col min="4369" max="4369" width="10.5546875" bestFit="1" customWidth="1"/>
    <col min="4370" max="4370" width="8.88671875" customWidth="1"/>
    <col min="4371" max="4371" width="3.88671875" customWidth="1"/>
    <col min="4372" max="4372" width="5.33203125" customWidth="1"/>
    <col min="4373" max="4373" width="8.88671875" customWidth="1"/>
    <col min="4374" max="4374" width="6.5546875" customWidth="1"/>
    <col min="4375" max="4375" width="8" customWidth="1"/>
    <col min="4376" max="4376" width="8.88671875" customWidth="1"/>
    <col min="4377" max="4377" width="10.88671875" customWidth="1"/>
    <col min="4601" max="4601" width="5.44140625" customWidth="1"/>
    <col min="4602" max="4602" width="19.33203125" customWidth="1"/>
    <col min="4603" max="4603" width="61.6640625" bestFit="1" customWidth="1"/>
    <col min="4604" max="4604" width="5.88671875" customWidth="1"/>
    <col min="4605" max="4605" width="5.5546875" customWidth="1"/>
    <col min="4606" max="4606" width="5.44140625" customWidth="1"/>
    <col min="4607" max="4607" width="8.109375" customWidth="1"/>
    <col min="4608" max="4608" width="6.6640625" customWidth="1"/>
    <col min="4609" max="4609" width="6.5546875" customWidth="1"/>
    <col min="4610" max="4610" width="9.88671875" bestFit="1" customWidth="1"/>
    <col min="4611" max="4611" width="10.5546875" bestFit="1" customWidth="1"/>
    <col min="4612" max="4612" width="5.6640625" customWidth="1"/>
    <col min="4613" max="4613" width="5.33203125" customWidth="1"/>
    <col min="4614" max="4614" width="7" customWidth="1"/>
    <col min="4615" max="4615" width="6.88671875" customWidth="1"/>
    <col min="4616" max="4619" width="6.6640625" customWidth="1"/>
    <col min="4620" max="4620" width="7.5546875" customWidth="1"/>
    <col min="4621" max="4621" width="7.109375" customWidth="1"/>
    <col min="4622" max="4622" width="9.88671875" bestFit="1" customWidth="1"/>
    <col min="4623" max="4623" width="10.5546875" bestFit="1" customWidth="1"/>
    <col min="4624" max="4624" width="12" bestFit="1" customWidth="1"/>
    <col min="4625" max="4625" width="10.5546875" bestFit="1" customWidth="1"/>
    <col min="4626" max="4626" width="8.88671875" customWidth="1"/>
    <col min="4627" max="4627" width="3.88671875" customWidth="1"/>
    <col min="4628" max="4628" width="5.33203125" customWidth="1"/>
    <col min="4629" max="4629" width="8.88671875" customWidth="1"/>
    <col min="4630" max="4630" width="6.5546875" customWidth="1"/>
    <col min="4631" max="4631" width="8" customWidth="1"/>
    <col min="4632" max="4632" width="8.88671875" customWidth="1"/>
    <col min="4633" max="4633" width="10.88671875" customWidth="1"/>
    <col min="4857" max="4857" width="5.44140625" customWidth="1"/>
    <col min="4858" max="4858" width="19.33203125" customWidth="1"/>
    <col min="4859" max="4859" width="61.6640625" bestFit="1" customWidth="1"/>
    <col min="4860" max="4860" width="5.88671875" customWidth="1"/>
    <col min="4861" max="4861" width="5.5546875" customWidth="1"/>
    <col min="4862" max="4862" width="5.44140625" customWidth="1"/>
    <col min="4863" max="4863" width="8.109375" customWidth="1"/>
    <col min="4864" max="4864" width="6.6640625" customWidth="1"/>
    <col min="4865" max="4865" width="6.5546875" customWidth="1"/>
    <col min="4866" max="4866" width="9.88671875" bestFit="1" customWidth="1"/>
    <col min="4867" max="4867" width="10.5546875" bestFit="1" customWidth="1"/>
    <col min="4868" max="4868" width="5.6640625" customWidth="1"/>
    <col min="4869" max="4869" width="5.33203125" customWidth="1"/>
    <col min="4870" max="4870" width="7" customWidth="1"/>
    <col min="4871" max="4871" width="6.88671875" customWidth="1"/>
    <col min="4872" max="4875" width="6.6640625" customWidth="1"/>
    <col min="4876" max="4876" width="7.5546875" customWidth="1"/>
    <col min="4877" max="4877" width="7.109375" customWidth="1"/>
    <col min="4878" max="4878" width="9.88671875" bestFit="1" customWidth="1"/>
    <col min="4879" max="4879" width="10.5546875" bestFit="1" customWidth="1"/>
    <col min="4880" max="4880" width="12" bestFit="1" customWidth="1"/>
    <col min="4881" max="4881" width="10.5546875" bestFit="1" customWidth="1"/>
    <col min="4882" max="4882" width="8.88671875" customWidth="1"/>
    <col min="4883" max="4883" width="3.88671875" customWidth="1"/>
    <col min="4884" max="4884" width="5.33203125" customWidth="1"/>
    <col min="4885" max="4885" width="8.88671875" customWidth="1"/>
    <col min="4886" max="4886" width="6.5546875" customWidth="1"/>
    <col min="4887" max="4887" width="8" customWidth="1"/>
    <col min="4888" max="4888" width="8.88671875" customWidth="1"/>
    <col min="4889" max="4889" width="10.88671875" customWidth="1"/>
    <col min="5113" max="5113" width="5.44140625" customWidth="1"/>
    <col min="5114" max="5114" width="19.33203125" customWidth="1"/>
    <col min="5115" max="5115" width="61.6640625" bestFit="1" customWidth="1"/>
    <col min="5116" max="5116" width="5.88671875" customWidth="1"/>
    <col min="5117" max="5117" width="5.5546875" customWidth="1"/>
    <col min="5118" max="5118" width="5.44140625" customWidth="1"/>
    <col min="5119" max="5119" width="8.109375" customWidth="1"/>
    <col min="5120" max="5120" width="6.6640625" customWidth="1"/>
    <col min="5121" max="5121" width="6.5546875" customWidth="1"/>
    <col min="5122" max="5122" width="9.88671875" bestFit="1" customWidth="1"/>
    <col min="5123" max="5123" width="10.5546875" bestFit="1" customWidth="1"/>
    <col min="5124" max="5124" width="5.6640625" customWidth="1"/>
    <col min="5125" max="5125" width="5.33203125" customWidth="1"/>
    <col min="5126" max="5126" width="7" customWidth="1"/>
    <col min="5127" max="5127" width="6.88671875" customWidth="1"/>
    <col min="5128" max="5131" width="6.6640625" customWidth="1"/>
    <col min="5132" max="5132" width="7.5546875" customWidth="1"/>
    <col min="5133" max="5133" width="7.109375" customWidth="1"/>
    <col min="5134" max="5134" width="9.88671875" bestFit="1" customWidth="1"/>
    <col min="5135" max="5135" width="10.5546875" bestFit="1" customWidth="1"/>
    <col min="5136" max="5136" width="12" bestFit="1" customWidth="1"/>
    <col min="5137" max="5137" width="10.5546875" bestFit="1" customWidth="1"/>
    <col min="5138" max="5138" width="8.88671875" customWidth="1"/>
    <col min="5139" max="5139" width="3.88671875" customWidth="1"/>
    <col min="5140" max="5140" width="5.33203125" customWidth="1"/>
    <col min="5141" max="5141" width="8.88671875" customWidth="1"/>
    <col min="5142" max="5142" width="6.5546875" customWidth="1"/>
    <col min="5143" max="5143" width="8" customWidth="1"/>
    <col min="5144" max="5144" width="8.88671875" customWidth="1"/>
    <col min="5145" max="5145" width="10.88671875" customWidth="1"/>
    <col min="5369" max="5369" width="5.44140625" customWidth="1"/>
    <col min="5370" max="5370" width="19.33203125" customWidth="1"/>
    <col min="5371" max="5371" width="61.6640625" bestFit="1" customWidth="1"/>
    <col min="5372" max="5372" width="5.88671875" customWidth="1"/>
    <col min="5373" max="5373" width="5.5546875" customWidth="1"/>
    <col min="5374" max="5374" width="5.44140625" customWidth="1"/>
    <col min="5375" max="5375" width="8.109375" customWidth="1"/>
    <col min="5376" max="5376" width="6.6640625" customWidth="1"/>
    <col min="5377" max="5377" width="6.5546875" customWidth="1"/>
    <col min="5378" max="5378" width="9.88671875" bestFit="1" customWidth="1"/>
    <col min="5379" max="5379" width="10.5546875" bestFit="1" customWidth="1"/>
    <col min="5380" max="5380" width="5.6640625" customWidth="1"/>
    <col min="5381" max="5381" width="5.33203125" customWidth="1"/>
    <col min="5382" max="5382" width="7" customWidth="1"/>
    <col min="5383" max="5383" width="6.88671875" customWidth="1"/>
    <col min="5384" max="5387" width="6.6640625" customWidth="1"/>
    <col min="5388" max="5388" width="7.5546875" customWidth="1"/>
    <col min="5389" max="5389" width="7.109375" customWidth="1"/>
    <col min="5390" max="5390" width="9.88671875" bestFit="1" customWidth="1"/>
    <col min="5391" max="5391" width="10.5546875" bestFit="1" customWidth="1"/>
    <col min="5392" max="5392" width="12" bestFit="1" customWidth="1"/>
    <col min="5393" max="5393" width="10.5546875" bestFit="1" customWidth="1"/>
    <col min="5394" max="5394" width="8.88671875" customWidth="1"/>
    <col min="5395" max="5395" width="3.88671875" customWidth="1"/>
    <col min="5396" max="5396" width="5.33203125" customWidth="1"/>
    <col min="5397" max="5397" width="8.88671875" customWidth="1"/>
    <col min="5398" max="5398" width="6.5546875" customWidth="1"/>
    <col min="5399" max="5399" width="8" customWidth="1"/>
    <col min="5400" max="5400" width="8.88671875" customWidth="1"/>
    <col min="5401" max="5401" width="10.88671875" customWidth="1"/>
    <col min="5625" max="5625" width="5.44140625" customWidth="1"/>
    <col min="5626" max="5626" width="19.33203125" customWidth="1"/>
    <col min="5627" max="5627" width="61.6640625" bestFit="1" customWidth="1"/>
    <col min="5628" max="5628" width="5.88671875" customWidth="1"/>
    <col min="5629" max="5629" width="5.5546875" customWidth="1"/>
    <col min="5630" max="5630" width="5.44140625" customWidth="1"/>
    <col min="5631" max="5631" width="8.109375" customWidth="1"/>
    <col min="5632" max="5632" width="6.6640625" customWidth="1"/>
    <col min="5633" max="5633" width="6.5546875" customWidth="1"/>
    <col min="5634" max="5634" width="9.88671875" bestFit="1" customWidth="1"/>
    <col min="5635" max="5635" width="10.5546875" bestFit="1" customWidth="1"/>
    <col min="5636" max="5636" width="5.6640625" customWidth="1"/>
    <col min="5637" max="5637" width="5.33203125" customWidth="1"/>
    <col min="5638" max="5638" width="7" customWidth="1"/>
    <col min="5639" max="5639" width="6.88671875" customWidth="1"/>
    <col min="5640" max="5643" width="6.6640625" customWidth="1"/>
    <col min="5644" max="5644" width="7.5546875" customWidth="1"/>
    <col min="5645" max="5645" width="7.109375" customWidth="1"/>
    <col min="5646" max="5646" width="9.88671875" bestFit="1" customWidth="1"/>
    <col min="5647" max="5647" width="10.5546875" bestFit="1" customWidth="1"/>
    <col min="5648" max="5648" width="12" bestFit="1" customWidth="1"/>
    <col min="5649" max="5649" width="10.5546875" bestFit="1" customWidth="1"/>
    <col min="5650" max="5650" width="8.88671875" customWidth="1"/>
    <col min="5651" max="5651" width="3.88671875" customWidth="1"/>
    <col min="5652" max="5652" width="5.33203125" customWidth="1"/>
    <col min="5653" max="5653" width="8.88671875" customWidth="1"/>
    <col min="5654" max="5654" width="6.5546875" customWidth="1"/>
    <col min="5655" max="5655" width="8" customWidth="1"/>
    <col min="5656" max="5656" width="8.88671875" customWidth="1"/>
    <col min="5657" max="5657" width="10.88671875" customWidth="1"/>
    <col min="5881" max="5881" width="5.44140625" customWidth="1"/>
    <col min="5882" max="5882" width="19.33203125" customWidth="1"/>
    <col min="5883" max="5883" width="61.6640625" bestFit="1" customWidth="1"/>
    <col min="5884" max="5884" width="5.88671875" customWidth="1"/>
    <col min="5885" max="5885" width="5.5546875" customWidth="1"/>
    <col min="5886" max="5886" width="5.44140625" customWidth="1"/>
    <col min="5887" max="5887" width="8.109375" customWidth="1"/>
    <col min="5888" max="5888" width="6.6640625" customWidth="1"/>
    <col min="5889" max="5889" width="6.5546875" customWidth="1"/>
    <col min="5890" max="5890" width="9.88671875" bestFit="1" customWidth="1"/>
    <col min="5891" max="5891" width="10.5546875" bestFit="1" customWidth="1"/>
    <col min="5892" max="5892" width="5.6640625" customWidth="1"/>
    <col min="5893" max="5893" width="5.33203125" customWidth="1"/>
    <col min="5894" max="5894" width="7" customWidth="1"/>
    <col min="5895" max="5895" width="6.88671875" customWidth="1"/>
    <col min="5896" max="5899" width="6.6640625" customWidth="1"/>
    <col min="5900" max="5900" width="7.5546875" customWidth="1"/>
    <col min="5901" max="5901" width="7.109375" customWidth="1"/>
    <col min="5902" max="5902" width="9.88671875" bestFit="1" customWidth="1"/>
    <col min="5903" max="5903" width="10.5546875" bestFit="1" customWidth="1"/>
    <col min="5904" max="5904" width="12" bestFit="1" customWidth="1"/>
    <col min="5905" max="5905" width="10.5546875" bestFit="1" customWidth="1"/>
    <col min="5906" max="5906" width="8.88671875" customWidth="1"/>
    <col min="5907" max="5907" width="3.88671875" customWidth="1"/>
    <col min="5908" max="5908" width="5.33203125" customWidth="1"/>
    <col min="5909" max="5909" width="8.88671875" customWidth="1"/>
    <col min="5910" max="5910" width="6.5546875" customWidth="1"/>
    <col min="5911" max="5911" width="8" customWidth="1"/>
    <col min="5912" max="5912" width="8.88671875" customWidth="1"/>
    <col min="5913" max="5913" width="10.88671875" customWidth="1"/>
    <col min="6137" max="6137" width="5.44140625" customWidth="1"/>
    <col min="6138" max="6138" width="19.33203125" customWidth="1"/>
    <col min="6139" max="6139" width="61.6640625" bestFit="1" customWidth="1"/>
    <col min="6140" max="6140" width="5.88671875" customWidth="1"/>
    <col min="6141" max="6141" width="5.5546875" customWidth="1"/>
    <col min="6142" max="6142" width="5.44140625" customWidth="1"/>
    <col min="6143" max="6143" width="8.109375" customWidth="1"/>
    <col min="6144" max="6144" width="6.6640625" customWidth="1"/>
    <col min="6145" max="6145" width="6.5546875" customWidth="1"/>
    <col min="6146" max="6146" width="9.88671875" bestFit="1" customWidth="1"/>
    <col min="6147" max="6147" width="10.5546875" bestFit="1" customWidth="1"/>
    <col min="6148" max="6148" width="5.6640625" customWidth="1"/>
    <col min="6149" max="6149" width="5.33203125" customWidth="1"/>
    <col min="6150" max="6150" width="7" customWidth="1"/>
    <col min="6151" max="6151" width="6.88671875" customWidth="1"/>
    <col min="6152" max="6155" width="6.6640625" customWidth="1"/>
    <col min="6156" max="6156" width="7.5546875" customWidth="1"/>
    <col min="6157" max="6157" width="7.109375" customWidth="1"/>
    <col min="6158" max="6158" width="9.88671875" bestFit="1" customWidth="1"/>
    <col min="6159" max="6159" width="10.5546875" bestFit="1" customWidth="1"/>
    <col min="6160" max="6160" width="12" bestFit="1" customWidth="1"/>
    <col min="6161" max="6161" width="10.5546875" bestFit="1" customWidth="1"/>
    <col min="6162" max="6162" width="8.88671875" customWidth="1"/>
    <col min="6163" max="6163" width="3.88671875" customWidth="1"/>
    <col min="6164" max="6164" width="5.33203125" customWidth="1"/>
    <col min="6165" max="6165" width="8.88671875" customWidth="1"/>
    <col min="6166" max="6166" width="6.5546875" customWidth="1"/>
    <col min="6167" max="6167" width="8" customWidth="1"/>
    <col min="6168" max="6168" width="8.88671875" customWidth="1"/>
    <col min="6169" max="6169" width="10.88671875" customWidth="1"/>
    <col min="6393" max="6393" width="5.44140625" customWidth="1"/>
    <col min="6394" max="6394" width="19.33203125" customWidth="1"/>
    <col min="6395" max="6395" width="61.6640625" bestFit="1" customWidth="1"/>
    <col min="6396" max="6396" width="5.88671875" customWidth="1"/>
    <col min="6397" max="6397" width="5.5546875" customWidth="1"/>
    <col min="6398" max="6398" width="5.44140625" customWidth="1"/>
    <col min="6399" max="6399" width="8.109375" customWidth="1"/>
    <col min="6400" max="6400" width="6.6640625" customWidth="1"/>
    <col min="6401" max="6401" width="6.5546875" customWidth="1"/>
    <col min="6402" max="6402" width="9.88671875" bestFit="1" customWidth="1"/>
    <col min="6403" max="6403" width="10.5546875" bestFit="1" customWidth="1"/>
    <col min="6404" max="6404" width="5.6640625" customWidth="1"/>
    <col min="6405" max="6405" width="5.33203125" customWidth="1"/>
    <col min="6406" max="6406" width="7" customWidth="1"/>
    <col min="6407" max="6407" width="6.88671875" customWidth="1"/>
    <col min="6408" max="6411" width="6.6640625" customWidth="1"/>
    <col min="6412" max="6412" width="7.5546875" customWidth="1"/>
    <col min="6413" max="6413" width="7.109375" customWidth="1"/>
    <col min="6414" max="6414" width="9.88671875" bestFit="1" customWidth="1"/>
    <col min="6415" max="6415" width="10.5546875" bestFit="1" customWidth="1"/>
    <col min="6416" max="6416" width="12" bestFit="1" customWidth="1"/>
    <col min="6417" max="6417" width="10.5546875" bestFit="1" customWidth="1"/>
    <col min="6418" max="6418" width="8.88671875" customWidth="1"/>
    <col min="6419" max="6419" width="3.88671875" customWidth="1"/>
    <col min="6420" max="6420" width="5.33203125" customWidth="1"/>
    <col min="6421" max="6421" width="8.88671875" customWidth="1"/>
    <col min="6422" max="6422" width="6.5546875" customWidth="1"/>
    <col min="6423" max="6423" width="8" customWidth="1"/>
    <col min="6424" max="6424" width="8.88671875" customWidth="1"/>
    <col min="6425" max="6425" width="10.88671875" customWidth="1"/>
    <col min="6649" max="6649" width="5.44140625" customWidth="1"/>
    <col min="6650" max="6650" width="19.33203125" customWidth="1"/>
    <col min="6651" max="6651" width="61.6640625" bestFit="1" customWidth="1"/>
    <col min="6652" max="6652" width="5.88671875" customWidth="1"/>
    <col min="6653" max="6653" width="5.5546875" customWidth="1"/>
    <col min="6654" max="6654" width="5.44140625" customWidth="1"/>
    <col min="6655" max="6655" width="8.109375" customWidth="1"/>
    <col min="6656" max="6656" width="6.6640625" customWidth="1"/>
    <col min="6657" max="6657" width="6.5546875" customWidth="1"/>
    <col min="6658" max="6658" width="9.88671875" bestFit="1" customWidth="1"/>
    <col min="6659" max="6659" width="10.5546875" bestFit="1" customWidth="1"/>
    <col min="6660" max="6660" width="5.6640625" customWidth="1"/>
    <col min="6661" max="6661" width="5.33203125" customWidth="1"/>
    <col min="6662" max="6662" width="7" customWidth="1"/>
    <col min="6663" max="6663" width="6.88671875" customWidth="1"/>
    <col min="6664" max="6667" width="6.6640625" customWidth="1"/>
    <col min="6668" max="6668" width="7.5546875" customWidth="1"/>
    <col min="6669" max="6669" width="7.109375" customWidth="1"/>
    <col min="6670" max="6670" width="9.88671875" bestFit="1" customWidth="1"/>
    <col min="6671" max="6671" width="10.5546875" bestFit="1" customWidth="1"/>
    <col min="6672" max="6672" width="12" bestFit="1" customWidth="1"/>
    <col min="6673" max="6673" width="10.5546875" bestFit="1" customWidth="1"/>
    <col min="6674" max="6674" width="8.88671875" customWidth="1"/>
    <col min="6675" max="6675" width="3.88671875" customWidth="1"/>
    <col min="6676" max="6676" width="5.33203125" customWidth="1"/>
    <col min="6677" max="6677" width="8.88671875" customWidth="1"/>
    <col min="6678" max="6678" width="6.5546875" customWidth="1"/>
    <col min="6679" max="6679" width="8" customWidth="1"/>
    <col min="6680" max="6680" width="8.88671875" customWidth="1"/>
    <col min="6681" max="6681" width="10.88671875" customWidth="1"/>
    <col min="6905" max="6905" width="5.44140625" customWidth="1"/>
    <col min="6906" max="6906" width="19.33203125" customWidth="1"/>
    <col min="6907" max="6907" width="61.6640625" bestFit="1" customWidth="1"/>
    <col min="6908" max="6908" width="5.88671875" customWidth="1"/>
    <col min="6909" max="6909" width="5.5546875" customWidth="1"/>
    <col min="6910" max="6910" width="5.44140625" customWidth="1"/>
    <col min="6911" max="6911" width="8.109375" customWidth="1"/>
    <col min="6912" max="6912" width="6.6640625" customWidth="1"/>
    <col min="6913" max="6913" width="6.5546875" customWidth="1"/>
    <col min="6914" max="6914" width="9.88671875" bestFit="1" customWidth="1"/>
    <col min="6915" max="6915" width="10.5546875" bestFit="1" customWidth="1"/>
    <col min="6916" max="6916" width="5.6640625" customWidth="1"/>
    <col min="6917" max="6917" width="5.33203125" customWidth="1"/>
    <col min="6918" max="6918" width="7" customWidth="1"/>
    <col min="6919" max="6919" width="6.88671875" customWidth="1"/>
    <col min="6920" max="6923" width="6.6640625" customWidth="1"/>
    <col min="6924" max="6924" width="7.5546875" customWidth="1"/>
    <col min="6925" max="6925" width="7.109375" customWidth="1"/>
    <col min="6926" max="6926" width="9.88671875" bestFit="1" customWidth="1"/>
    <col min="6927" max="6927" width="10.5546875" bestFit="1" customWidth="1"/>
    <col min="6928" max="6928" width="12" bestFit="1" customWidth="1"/>
    <col min="6929" max="6929" width="10.5546875" bestFit="1" customWidth="1"/>
    <col min="6930" max="6930" width="8.88671875" customWidth="1"/>
    <col min="6931" max="6931" width="3.88671875" customWidth="1"/>
    <col min="6932" max="6932" width="5.33203125" customWidth="1"/>
    <col min="6933" max="6933" width="8.88671875" customWidth="1"/>
    <col min="6934" max="6934" width="6.5546875" customWidth="1"/>
    <col min="6935" max="6935" width="8" customWidth="1"/>
    <col min="6936" max="6936" width="8.88671875" customWidth="1"/>
    <col min="6937" max="6937" width="10.88671875" customWidth="1"/>
    <col min="7161" max="7161" width="5.44140625" customWidth="1"/>
    <col min="7162" max="7162" width="19.33203125" customWidth="1"/>
    <col min="7163" max="7163" width="61.6640625" bestFit="1" customWidth="1"/>
    <col min="7164" max="7164" width="5.88671875" customWidth="1"/>
    <col min="7165" max="7165" width="5.5546875" customWidth="1"/>
    <col min="7166" max="7166" width="5.44140625" customWidth="1"/>
    <col min="7167" max="7167" width="8.109375" customWidth="1"/>
    <col min="7168" max="7168" width="6.6640625" customWidth="1"/>
    <col min="7169" max="7169" width="6.5546875" customWidth="1"/>
    <col min="7170" max="7170" width="9.88671875" bestFit="1" customWidth="1"/>
    <col min="7171" max="7171" width="10.5546875" bestFit="1" customWidth="1"/>
    <col min="7172" max="7172" width="5.6640625" customWidth="1"/>
    <col min="7173" max="7173" width="5.33203125" customWidth="1"/>
    <col min="7174" max="7174" width="7" customWidth="1"/>
    <col min="7175" max="7175" width="6.88671875" customWidth="1"/>
    <col min="7176" max="7179" width="6.6640625" customWidth="1"/>
    <col min="7180" max="7180" width="7.5546875" customWidth="1"/>
    <col min="7181" max="7181" width="7.109375" customWidth="1"/>
    <col min="7182" max="7182" width="9.88671875" bestFit="1" customWidth="1"/>
    <col min="7183" max="7183" width="10.5546875" bestFit="1" customWidth="1"/>
    <col min="7184" max="7184" width="12" bestFit="1" customWidth="1"/>
    <col min="7185" max="7185" width="10.5546875" bestFit="1" customWidth="1"/>
    <col min="7186" max="7186" width="8.88671875" customWidth="1"/>
    <col min="7187" max="7187" width="3.88671875" customWidth="1"/>
    <col min="7188" max="7188" width="5.33203125" customWidth="1"/>
    <col min="7189" max="7189" width="8.88671875" customWidth="1"/>
    <col min="7190" max="7190" width="6.5546875" customWidth="1"/>
    <col min="7191" max="7191" width="8" customWidth="1"/>
    <col min="7192" max="7192" width="8.88671875" customWidth="1"/>
    <col min="7193" max="7193" width="10.88671875" customWidth="1"/>
    <col min="7417" max="7417" width="5.44140625" customWidth="1"/>
    <col min="7418" max="7418" width="19.33203125" customWidth="1"/>
    <col min="7419" max="7419" width="61.6640625" bestFit="1" customWidth="1"/>
    <col min="7420" max="7420" width="5.88671875" customWidth="1"/>
    <col min="7421" max="7421" width="5.5546875" customWidth="1"/>
    <col min="7422" max="7422" width="5.44140625" customWidth="1"/>
    <col min="7423" max="7423" width="8.109375" customWidth="1"/>
    <col min="7424" max="7424" width="6.6640625" customWidth="1"/>
    <col min="7425" max="7425" width="6.5546875" customWidth="1"/>
    <col min="7426" max="7426" width="9.88671875" bestFit="1" customWidth="1"/>
    <col min="7427" max="7427" width="10.5546875" bestFit="1" customWidth="1"/>
    <col min="7428" max="7428" width="5.6640625" customWidth="1"/>
    <col min="7429" max="7429" width="5.33203125" customWidth="1"/>
    <col min="7430" max="7430" width="7" customWidth="1"/>
    <col min="7431" max="7431" width="6.88671875" customWidth="1"/>
    <col min="7432" max="7435" width="6.6640625" customWidth="1"/>
    <col min="7436" max="7436" width="7.5546875" customWidth="1"/>
    <col min="7437" max="7437" width="7.109375" customWidth="1"/>
    <col min="7438" max="7438" width="9.88671875" bestFit="1" customWidth="1"/>
    <col min="7439" max="7439" width="10.5546875" bestFit="1" customWidth="1"/>
    <col min="7440" max="7440" width="12" bestFit="1" customWidth="1"/>
    <col min="7441" max="7441" width="10.5546875" bestFit="1" customWidth="1"/>
    <col min="7442" max="7442" width="8.88671875" customWidth="1"/>
    <col min="7443" max="7443" width="3.88671875" customWidth="1"/>
    <col min="7444" max="7444" width="5.33203125" customWidth="1"/>
    <col min="7445" max="7445" width="8.88671875" customWidth="1"/>
    <col min="7446" max="7446" width="6.5546875" customWidth="1"/>
    <col min="7447" max="7447" width="8" customWidth="1"/>
    <col min="7448" max="7448" width="8.88671875" customWidth="1"/>
    <col min="7449" max="7449" width="10.88671875" customWidth="1"/>
    <col min="7673" max="7673" width="5.44140625" customWidth="1"/>
    <col min="7674" max="7674" width="19.33203125" customWidth="1"/>
    <col min="7675" max="7675" width="61.6640625" bestFit="1" customWidth="1"/>
    <col min="7676" max="7676" width="5.88671875" customWidth="1"/>
    <col min="7677" max="7677" width="5.5546875" customWidth="1"/>
    <col min="7678" max="7678" width="5.44140625" customWidth="1"/>
    <col min="7679" max="7679" width="8.109375" customWidth="1"/>
    <col min="7680" max="7680" width="6.6640625" customWidth="1"/>
    <col min="7681" max="7681" width="6.5546875" customWidth="1"/>
    <col min="7682" max="7682" width="9.88671875" bestFit="1" customWidth="1"/>
    <col min="7683" max="7683" width="10.5546875" bestFit="1" customWidth="1"/>
    <col min="7684" max="7684" width="5.6640625" customWidth="1"/>
    <col min="7685" max="7685" width="5.33203125" customWidth="1"/>
    <col min="7686" max="7686" width="7" customWidth="1"/>
    <col min="7687" max="7687" width="6.88671875" customWidth="1"/>
    <col min="7688" max="7691" width="6.6640625" customWidth="1"/>
    <col min="7692" max="7692" width="7.5546875" customWidth="1"/>
    <col min="7693" max="7693" width="7.109375" customWidth="1"/>
    <col min="7694" max="7694" width="9.88671875" bestFit="1" customWidth="1"/>
    <col min="7695" max="7695" width="10.5546875" bestFit="1" customWidth="1"/>
    <col min="7696" max="7696" width="12" bestFit="1" customWidth="1"/>
    <col min="7697" max="7697" width="10.5546875" bestFit="1" customWidth="1"/>
    <col min="7698" max="7698" width="8.88671875" customWidth="1"/>
    <col min="7699" max="7699" width="3.88671875" customWidth="1"/>
    <col min="7700" max="7700" width="5.33203125" customWidth="1"/>
    <col min="7701" max="7701" width="8.88671875" customWidth="1"/>
    <col min="7702" max="7702" width="6.5546875" customWidth="1"/>
    <col min="7703" max="7703" width="8" customWidth="1"/>
    <col min="7704" max="7704" width="8.88671875" customWidth="1"/>
    <col min="7705" max="7705" width="10.88671875" customWidth="1"/>
    <col min="7929" max="7929" width="5.44140625" customWidth="1"/>
    <col min="7930" max="7930" width="19.33203125" customWidth="1"/>
    <col min="7931" max="7931" width="61.6640625" bestFit="1" customWidth="1"/>
    <col min="7932" max="7932" width="5.88671875" customWidth="1"/>
    <col min="7933" max="7933" width="5.5546875" customWidth="1"/>
    <col min="7934" max="7934" width="5.44140625" customWidth="1"/>
    <col min="7935" max="7935" width="8.109375" customWidth="1"/>
    <col min="7936" max="7936" width="6.6640625" customWidth="1"/>
    <col min="7937" max="7937" width="6.5546875" customWidth="1"/>
    <col min="7938" max="7938" width="9.88671875" bestFit="1" customWidth="1"/>
    <col min="7939" max="7939" width="10.5546875" bestFit="1" customWidth="1"/>
    <col min="7940" max="7940" width="5.6640625" customWidth="1"/>
    <col min="7941" max="7941" width="5.33203125" customWidth="1"/>
    <col min="7942" max="7942" width="7" customWidth="1"/>
    <col min="7943" max="7943" width="6.88671875" customWidth="1"/>
    <col min="7944" max="7947" width="6.6640625" customWidth="1"/>
    <col min="7948" max="7948" width="7.5546875" customWidth="1"/>
    <col min="7949" max="7949" width="7.109375" customWidth="1"/>
    <col min="7950" max="7950" width="9.88671875" bestFit="1" customWidth="1"/>
    <col min="7951" max="7951" width="10.5546875" bestFit="1" customWidth="1"/>
    <col min="7952" max="7952" width="12" bestFit="1" customWidth="1"/>
    <col min="7953" max="7953" width="10.5546875" bestFit="1" customWidth="1"/>
    <col min="7954" max="7954" width="8.88671875" customWidth="1"/>
    <col min="7955" max="7955" width="3.88671875" customWidth="1"/>
    <col min="7956" max="7956" width="5.33203125" customWidth="1"/>
    <col min="7957" max="7957" width="8.88671875" customWidth="1"/>
    <col min="7958" max="7958" width="6.5546875" customWidth="1"/>
    <col min="7959" max="7959" width="8" customWidth="1"/>
    <col min="7960" max="7960" width="8.88671875" customWidth="1"/>
    <col min="7961" max="7961" width="10.88671875" customWidth="1"/>
    <col min="8185" max="8185" width="5.44140625" customWidth="1"/>
    <col min="8186" max="8186" width="19.33203125" customWidth="1"/>
    <col min="8187" max="8187" width="61.6640625" bestFit="1" customWidth="1"/>
    <col min="8188" max="8188" width="5.88671875" customWidth="1"/>
    <col min="8189" max="8189" width="5.5546875" customWidth="1"/>
    <col min="8190" max="8190" width="5.44140625" customWidth="1"/>
    <col min="8191" max="8191" width="8.109375" customWidth="1"/>
    <col min="8192" max="8192" width="6.6640625" customWidth="1"/>
    <col min="8193" max="8193" width="6.5546875" customWidth="1"/>
    <col min="8194" max="8194" width="9.88671875" bestFit="1" customWidth="1"/>
    <col min="8195" max="8195" width="10.5546875" bestFit="1" customWidth="1"/>
    <col min="8196" max="8196" width="5.6640625" customWidth="1"/>
    <col min="8197" max="8197" width="5.33203125" customWidth="1"/>
    <col min="8198" max="8198" width="7" customWidth="1"/>
    <col min="8199" max="8199" width="6.88671875" customWidth="1"/>
    <col min="8200" max="8203" width="6.6640625" customWidth="1"/>
    <col min="8204" max="8204" width="7.5546875" customWidth="1"/>
    <col min="8205" max="8205" width="7.109375" customWidth="1"/>
    <col min="8206" max="8206" width="9.88671875" bestFit="1" customWidth="1"/>
    <col min="8207" max="8207" width="10.5546875" bestFit="1" customWidth="1"/>
    <col min="8208" max="8208" width="12" bestFit="1" customWidth="1"/>
    <col min="8209" max="8209" width="10.5546875" bestFit="1" customWidth="1"/>
    <col min="8210" max="8210" width="8.88671875" customWidth="1"/>
    <col min="8211" max="8211" width="3.88671875" customWidth="1"/>
    <col min="8212" max="8212" width="5.33203125" customWidth="1"/>
    <col min="8213" max="8213" width="8.88671875" customWidth="1"/>
    <col min="8214" max="8214" width="6.5546875" customWidth="1"/>
    <col min="8215" max="8215" width="8" customWidth="1"/>
    <col min="8216" max="8216" width="8.88671875" customWidth="1"/>
    <col min="8217" max="8217" width="10.88671875" customWidth="1"/>
    <col min="8441" max="8441" width="5.44140625" customWidth="1"/>
    <col min="8442" max="8442" width="19.33203125" customWidth="1"/>
    <col min="8443" max="8443" width="61.6640625" bestFit="1" customWidth="1"/>
    <col min="8444" max="8444" width="5.88671875" customWidth="1"/>
    <col min="8445" max="8445" width="5.5546875" customWidth="1"/>
    <col min="8446" max="8446" width="5.44140625" customWidth="1"/>
    <col min="8447" max="8447" width="8.109375" customWidth="1"/>
    <col min="8448" max="8448" width="6.6640625" customWidth="1"/>
    <col min="8449" max="8449" width="6.5546875" customWidth="1"/>
    <col min="8450" max="8450" width="9.88671875" bestFit="1" customWidth="1"/>
    <col min="8451" max="8451" width="10.5546875" bestFit="1" customWidth="1"/>
    <col min="8452" max="8452" width="5.6640625" customWidth="1"/>
    <col min="8453" max="8453" width="5.33203125" customWidth="1"/>
    <col min="8454" max="8454" width="7" customWidth="1"/>
    <col min="8455" max="8455" width="6.88671875" customWidth="1"/>
    <col min="8456" max="8459" width="6.6640625" customWidth="1"/>
    <col min="8460" max="8460" width="7.5546875" customWidth="1"/>
    <col min="8461" max="8461" width="7.109375" customWidth="1"/>
    <col min="8462" max="8462" width="9.88671875" bestFit="1" customWidth="1"/>
    <col min="8463" max="8463" width="10.5546875" bestFit="1" customWidth="1"/>
    <col min="8464" max="8464" width="12" bestFit="1" customWidth="1"/>
    <col min="8465" max="8465" width="10.5546875" bestFit="1" customWidth="1"/>
    <col min="8466" max="8466" width="8.88671875" customWidth="1"/>
    <col min="8467" max="8467" width="3.88671875" customWidth="1"/>
    <col min="8468" max="8468" width="5.33203125" customWidth="1"/>
    <col min="8469" max="8469" width="8.88671875" customWidth="1"/>
    <col min="8470" max="8470" width="6.5546875" customWidth="1"/>
    <col min="8471" max="8471" width="8" customWidth="1"/>
    <col min="8472" max="8472" width="8.88671875" customWidth="1"/>
    <col min="8473" max="8473" width="10.88671875" customWidth="1"/>
    <col min="8697" max="8697" width="5.44140625" customWidth="1"/>
    <col min="8698" max="8698" width="19.33203125" customWidth="1"/>
    <col min="8699" max="8699" width="61.6640625" bestFit="1" customWidth="1"/>
    <col min="8700" max="8700" width="5.88671875" customWidth="1"/>
    <col min="8701" max="8701" width="5.5546875" customWidth="1"/>
    <col min="8702" max="8702" width="5.44140625" customWidth="1"/>
    <col min="8703" max="8703" width="8.109375" customWidth="1"/>
    <col min="8704" max="8704" width="6.6640625" customWidth="1"/>
    <col min="8705" max="8705" width="6.5546875" customWidth="1"/>
    <col min="8706" max="8706" width="9.88671875" bestFit="1" customWidth="1"/>
    <col min="8707" max="8707" width="10.5546875" bestFit="1" customWidth="1"/>
    <col min="8708" max="8708" width="5.6640625" customWidth="1"/>
    <col min="8709" max="8709" width="5.33203125" customWidth="1"/>
    <col min="8710" max="8710" width="7" customWidth="1"/>
    <col min="8711" max="8711" width="6.88671875" customWidth="1"/>
    <col min="8712" max="8715" width="6.6640625" customWidth="1"/>
    <col min="8716" max="8716" width="7.5546875" customWidth="1"/>
    <col min="8717" max="8717" width="7.109375" customWidth="1"/>
    <col min="8718" max="8718" width="9.88671875" bestFit="1" customWidth="1"/>
    <col min="8719" max="8719" width="10.5546875" bestFit="1" customWidth="1"/>
    <col min="8720" max="8720" width="12" bestFit="1" customWidth="1"/>
    <col min="8721" max="8721" width="10.5546875" bestFit="1" customWidth="1"/>
    <col min="8722" max="8722" width="8.88671875" customWidth="1"/>
    <col min="8723" max="8723" width="3.88671875" customWidth="1"/>
    <col min="8724" max="8724" width="5.33203125" customWidth="1"/>
    <col min="8725" max="8725" width="8.88671875" customWidth="1"/>
    <col min="8726" max="8726" width="6.5546875" customWidth="1"/>
    <col min="8727" max="8727" width="8" customWidth="1"/>
    <col min="8728" max="8728" width="8.88671875" customWidth="1"/>
    <col min="8729" max="8729" width="10.88671875" customWidth="1"/>
    <col min="8953" max="8953" width="5.44140625" customWidth="1"/>
    <col min="8954" max="8954" width="19.33203125" customWidth="1"/>
    <col min="8955" max="8955" width="61.6640625" bestFit="1" customWidth="1"/>
    <col min="8956" max="8956" width="5.88671875" customWidth="1"/>
    <col min="8957" max="8957" width="5.5546875" customWidth="1"/>
    <col min="8958" max="8958" width="5.44140625" customWidth="1"/>
    <col min="8959" max="8959" width="8.109375" customWidth="1"/>
    <col min="8960" max="8960" width="6.6640625" customWidth="1"/>
    <col min="8961" max="8961" width="6.5546875" customWidth="1"/>
    <col min="8962" max="8962" width="9.88671875" bestFit="1" customWidth="1"/>
    <col min="8963" max="8963" width="10.5546875" bestFit="1" customWidth="1"/>
    <col min="8964" max="8964" width="5.6640625" customWidth="1"/>
    <col min="8965" max="8965" width="5.33203125" customWidth="1"/>
    <col min="8966" max="8966" width="7" customWidth="1"/>
    <col min="8967" max="8967" width="6.88671875" customWidth="1"/>
    <col min="8968" max="8971" width="6.6640625" customWidth="1"/>
    <col min="8972" max="8972" width="7.5546875" customWidth="1"/>
    <col min="8973" max="8973" width="7.109375" customWidth="1"/>
    <col min="8974" max="8974" width="9.88671875" bestFit="1" customWidth="1"/>
    <col min="8975" max="8975" width="10.5546875" bestFit="1" customWidth="1"/>
    <col min="8976" max="8976" width="12" bestFit="1" customWidth="1"/>
    <col min="8977" max="8977" width="10.5546875" bestFit="1" customWidth="1"/>
    <col min="8978" max="8978" width="8.88671875" customWidth="1"/>
    <col min="8979" max="8979" width="3.88671875" customWidth="1"/>
    <col min="8980" max="8980" width="5.33203125" customWidth="1"/>
    <col min="8981" max="8981" width="8.88671875" customWidth="1"/>
    <col min="8982" max="8982" width="6.5546875" customWidth="1"/>
    <col min="8983" max="8983" width="8" customWidth="1"/>
    <col min="8984" max="8984" width="8.88671875" customWidth="1"/>
    <col min="8985" max="8985" width="10.88671875" customWidth="1"/>
    <col min="9209" max="9209" width="5.44140625" customWidth="1"/>
    <col min="9210" max="9210" width="19.33203125" customWidth="1"/>
    <col min="9211" max="9211" width="61.6640625" bestFit="1" customWidth="1"/>
    <col min="9212" max="9212" width="5.88671875" customWidth="1"/>
    <col min="9213" max="9213" width="5.5546875" customWidth="1"/>
    <col min="9214" max="9214" width="5.44140625" customWidth="1"/>
    <col min="9215" max="9215" width="8.109375" customWidth="1"/>
    <col min="9216" max="9216" width="6.6640625" customWidth="1"/>
    <col min="9217" max="9217" width="6.5546875" customWidth="1"/>
    <col min="9218" max="9218" width="9.88671875" bestFit="1" customWidth="1"/>
    <col min="9219" max="9219" width="10.5546875" bestFit="1" customWidth="1"/>
    <col min="9220" max="9220" width="5.6640625" customWidth="1"/>
    <col min="9221" max="9221" width="5.33203125" customWidth="1"/>
    <col min="9222" max="9222" width="7" customWidth="1"/>
    <col min="9223" max="9223" width="6.88671875" customWidth="1"/>
    <col min="9224" max="9227" width="6.6640625" customWidth="1"/>
    <col min="9228" max="9228" width="7.5546875" customWidth="1"/>
    <col min="9229" max="9229" width="7.109375" customWidth="1"/>
    <col min="9230" max="9230" width="9.88671875" bestFit="1" customWidth="1"/>
    <col min="9231" max="9231" width="10.5546875" bestFit="1" customWidth="1"/>
    <col min="9232" max="9232" width="12" bestFit="1" customWidth="1"/>
    <col min="9233" max="9233" width="10.5546875" bestFit="1" customWidth="1"/>
    <col min="9234" max="9234" width="8.88671875" customWidth="1"/>
    <col min="9235" max="9235" width="3.88671875" customWidth="1"/>
    <col min="9236" max="9236" width="5.33203125" customWidth="1"/>
    <col min="9237" max="9237" width="8.88671875" customWidth="1"/>
    <col min="9238" max="9238" width="6.5546875" customWidth="1"/>
    <col min="9239" max="9239" width="8" customWidth="1"/>
    <col min="9240" max="9240" width="8.88671875" customWidth="1"/>
    <col min="9241" max="9241" width="10.88671875" customWidth="1"/>
    <col min="9465" max="9465" width="5.44140625" customWidth="1"/>
    <col min="9466" max="9466" width="19.33203125" customWidth="1"/>
    <col min="9467" max="9467" width="61.6640625" bestFit="1" customWidth="1"/>
    <col min="9468" max="9468" width="5.88671875" customWidth="1"/>
    <col min="9469" max="9469" width="5.5546875" customWidth="1"/>
    <col min="9470" max="9470" width="5.44140625" customWidth="1"/>
    <col min="9471" max="9471" width="8.109375" customWidth="1"/>
    <col min="9472" max="9472" width="6.6640625" customWidth="1"/>
    <col min="9473" max="9473" width="6.5546875" customWidth="1"/>
    <col min="9474" max="9474" width="9.88671875" bestFit="1" customWidth="1"/>
    <col min="9475" max="9475" width="10.5546875" bestFit="1" customWidth="1"/>
    <col min="9476" max="9476" width="5.6640625" customWidth="1"/>
    <col min="9477" max="9477" width="5.33203125" customWidth="1"/>
    <col min="9478" max="9478" width="7" customWidth="1"/>
    <col min="9479" max="9479" width="6.88671875" customWidth="1"/>
    <col min="9480" max="9483" width="6.6640625" customWidth="1"/>
    <col min="9484" max="9484" width="7.5546875" customWidth="1"/>
    <col min="9485" max="9485" width="7.109375" customWidth="1"/>
    <col min="9486" max="9486" width="9.88671875" bestFit="1" customWidth="1"/>
    <col min="9487" max="9487" width="10.5546875" bestFit="1" customWidth="1"/>
    <col min="9488" max="9488" width="12" bestFit="1" customWidth="1"/>
    <col min="9489" max="9489" width="10.5546875" bestFit="1" customWidth="1"/>
    <col min="9490" max="9490" width="8.88671875" customWidth="1"/>
    <col min="9491" max="9491" width="3.88671875" customWidth="1"/>
    <col min="9492" max="9492" width="5.33203125" customWidth="1"/>
    <col min="9493" max="9493" width="8.88671875" customWidth="1"/>
    <col min="9494" max="9494" width="6.5546875" customWidth="1"/>
    <col min="9495" max="9495" width="8" customWidth="1"/>
    <col min="9496" max="9496" width="8.88671875" customWidth="1"/>
    <col min="9497" max="9497" width="10.88671875" customWidth="1"/>
    <col min="9721" max="9721" width="5.44140625" customWidth="1"/>
    <col min="9722" max="9722" width="19.33203125" customWidth="1"/>
    <col min="9723" max="9723" width="61.6640625" bestFit="1" customWidth="1"/>
    <col min="9724" max="9724" width="5.88671875" customWidth="1"/>
    <col min="9725" max="9725" width="5.5546875" customWidth="1"/>
    <col min="9726" max="9726" width="5.44140625" customWidth="1"/>
    <col min="9727" max="9727" width="8.109375" customWidth="1"/>
    <col min="9728" max="9728" width="6.6640625" customWidth="1"/>
    <col min="9729" max="9729" width="6.5546875" customWidth="1"/>
    <col min="9730" max="9730" width="9.88671875" bestFit="1" customWidth="1"/>
    <col min="9731" max="9731" width="10.5546875" bestFit="1" customWidth="1"/>
    <col min="9732" max="9732" width="5.6640625" customWidth="1"/>
    <col min="9733" max="9733" width="5.33203125" customWidth="1"/>
    <col min="9734" max="9734" width="7" customWidth="1"/>
    <col min="9735" max="9735" width="6.88671875" customWidth="1"/>
    <col min="9736" max="9739" width="6.6640625" customWidth="1"/>
    <col min="9740" max="9740" width="7.5546875" customWidth="1"/>
    <col min="9741" max="9741" width="7.109375" customWidth="1"/>
    <col min="9742" max="9742" width="9.88671875" bestFit="1" customWidth="1"/>
    <col min="9743" max="9743" width="10.5546875" bestFit="1" customWidth="1"/>
    <col min="9744" max="9744" width="12" bestFit="1" customWidth="1"/>
    <col min="9745" max="9745" width="10.5546875" bestFit="1" customWidth="1"/>
    <col min="9746" max="9746" width="8.88671875" customWidth="1"/>
    <col min="9747" max="9747" width="3.88671875" customWidth="1"/>
    <col min="9748" max="9748" width="5.33203125" customWidth="1"/>
    <col min="9749" max="9749" width="8.88671875" customWidth="1"/>
    <col min="9750" max="9750" width="6.5546875" customWidth="1"/>
    <col min="9751" max="9751" width="8" customWidth="1"/>
    <col min="9752" max="9752" width="8.88671875" customWidth="1"/>
    <col min="9753" max="9753" width="10.88671875" customWidth="1"/>
    <col min="9977" max="9977" width="5.44140625" customWidth="1"/>
    <col min="9978" max="9978" width="19.33203125" customWidth="1"/>
    <col min="9979" max="9979" width="61.6640625" bestFit="1" customWidth="1"/>
    <col min="9980" max="9980" width="5.88671875" customWidth="1"/>
    <col min="9981" max="9981" width="5.5546875" customWidth="1"/>
    <col min="9982" max="9982" width="5.44140625" customWidth="1"/>
    <col min="9983" max="9983" width="8.109375" customWidth="1"/>
    <col min="9984" max="9984" width="6.6640625" customWidth="1"/>
    <col min="9985" max="9985" width="6.5546875" customWidth="1"/>
    <col min="9986" max="9986" width="9.88671875" bestFit="1" customWidth="1"/>
    <col min="9987" max="9987" width="10.5546875" bestFit="1" customWidth="1"/>
    <col min="9988" max="9988" width="5.6640625" customWidth="1"/>
    <col min="9989" max="9989" width="5.33203125" customWidth="1"/>
    <col min="9990" max="9990" width="7" customWidth="1"/>
    <col min="9991" max="9991" width="6.88671875" customWidth="1"/>
    <col min="9992" max="9995" width="6.6640625" customWidth="1"/>
    <col min="9996" max="9996" width="7.5546875" customWidth="1"/>
    <col min="9997" max="9997" width="7.109375" customWidth="1"/>
    <col min="9998" max="9998" width="9.88671875" bestFit="1" customWidth="1"/>
    <col min="9999" max="9999" width="10.5546875" bestFit="1" customWidth="1"/>
    <col min="10000" max="10000" width="12" bestFit="1" customWidth="1"/>
    <col min="10001" max="10001" width="10.5546875" bestFit="1" customWidth="1"/>
    <col min="10002" max="10002" width="8.88671875" customWidth="1"/>
    <col min="10003" max="10003" width="3.88671875" customWidth="1"/>
    <col min="10004" max="10004" width="5.33203125" customWidth="1"/>
    <col min="10005" max="10005" width="8.88671875" customWidth="1"/>
    <col min="10006" max="10006" width="6.5546875" customWidth="1"/>
    <col min="10007" max="10007" width="8" customWidth="1"/>
    <col min="10008" max="10008" width="8.88671875" customWidth="1"/>
    <col min="10009" max="10009" width="10.88671875" customWidth="1"/>
    <col min="10233" max="10233" width="5.44140625" customWidth="1"/>
    <col min="10234" max="10234" width="19.33203125" customWidth="1"/>
    <col min="10235" max="10235" width="61.6640625" bestFit="1" customWidth="1"/>
    <col min="10236" max="10236" width="5.88671875" customWidth="1"/>
    <col min="10237" max="10237" width="5.5546875" customWidth="1"/>
    <col min="10238" max="10238" width="5.44140625" customWidth="1"/>
    <col min="10239" max="10239" width="8.109375" customWidth="1"/>
    <col min="10240" max="10240" width="6.6640625" customWidth="1"/>
    <col min="10241" max="10241" width="6.5546875" customWidth="1"/>
    <col min="10242" max="10242" width="9.88671875" bestFit="1" customWidth="1"/>
    <col min="10243" max="10243" width="10.5546875" bestFit="1" customWidth="1"/>
    <col min="10244" max="10244" width="5.6640625" customWidth="1"/>
    <col min="10245" max="10245" width="5.33203125" customWidth="1"/>
    <col min="10246" max="10246" width="7" customWidth="1"/>
    <col min="10247" max="10247" width="6.88671875" customWidth="1"/>
    <col min="10248" max="10251" width="6.6640625" customWidth="1"/>
    <col min="10252" max="10252" width="7.5546875" customWidth="1"/>
    <col min="10253" max="10253" width="7.109375" customWidth="1"/>
    <col min="10254" max="10254" width="9.88671875" bestFit="1" customWidth="1"/>
    <col min="10255" max="10255" width="10.5546875" bestFit="1" customWidth="1"/>
    <col min="10256" max="10256" width="12" bestFit="1" customWidth="1"/>
    <col min="10257" max="10257" width="10.5546875" bestFit="1" customWidth="1"/>
    <col min="10258" max="10258" width="8.88671875" customWidth="1"/>
    <col min="10259" max="10259" width="3.88671875" customWidth="1"/>
    <col min="10260" max="10260" width="5.33203125" customWidth="1"/>
    <col min="10261" max="10261" width="8.88671875" customWidth="1"/>
    <col min="10262" max="10262" width="6.5546875" customWidth="1"/>
    <col min="10263" max="10263" width="8" customWidth="1"/>
    <col min="10264" max="10264" width="8.88671875" customWidth="1"/>
    <col min="10265" max="10265" width="10.88671875" customWidth="1"/>
    <col min="10489" max="10489" width="5.44140625" customWidth="1"/>
    <col min="10490" max="10490" width="19.33203125" customWidth="1"/>
    <col min="10491" max="10491" width="61.6640625" bestFit="1" customWidth="1"/>
    <col min="10492" max="10492" width="5.88671875" customWidth="1"/>
    <col min="10493" max="10493" width="5.5546875" customWidth="1"/>
    <col min="10494" max="10494" width="5.44140625" customWidth="1"/>
    <col min="10495" max="10495" width="8.109375" customWidth="1"/>
    <col min="10496" max="10496" width="6.6640625" customWidth="1"/>
    <col min="10497" max="10497" width="6.5546875" customWidth="1"/>
    <col min="10498" max="10498" width="9.88671875" bestFit="1" customWidth="1"/>
    <col min="10499" max="10499" width="10.5546875" bestFit="1" customWidth="1"/>
    <col min="10500" max="10500" width="5.6640625" customWidth="1"/>
    <col min="10501" max="10501" width="5.33203125" customWidth="1"/>
    <col min="10502" max="10502" width="7" customWidth="1"/>
    <col min="10503" max="10503" width="6.88671875" customWidth="1"/>
    <col min="10504" max="10507" width="6.6640625" customWidth="1"/>
    <col min="10508" max="10508" width="7.5546875" customWidth="1"/>
    <col min="10509" max="10509" width="7.109375" customWidth="1"/>
    <col min="10510" max="10510" width="9.88671875" bestFit="1" customWidth="1"/>
    <col min="10511" max="10511" width="10.5546875" bestFit="1" customWidth="1"/>
    <col min="10512" max="10512" width="12" bestFit="1" customWidth="1"/>
    <col min="10513" max="10513" width="10.5546875" bestFit="1" customWidth="1"/>
    <col min="10514" max="10514" width="8.88671875" customWidth="1"/>
    <col min="10515" max="10515" width="3.88671875" customWidth="1"/>
    <col min="10516" max="10516" width="5.33203125" customWidth="1"/>
    <col min="10517" max="10517" width="8.88671875" customWidth="1"/>
    <col min="10518" max="10518" width="6.5546875" customWidth="1"/>
    <col min="10519" max="10519" width="8" customWidth="1"/>
    <col min="10520" max="10520" width="8.88671875" customWidth="1"/>
    <col min="10521" max="10521" width="10.88671875" customWidth="1"/>
    <col min="10745" max="10745" width="5.44140625" customWidth="1"/>
    <col min="10746" max="10746" width="19.33203125" customWidth="1"/>
    <col min="10747" max="10747" width="61.6640625" bestFit="1" customWidth="1"/>
    <col min="10748" max="10748" width="5.88671875" customWidth="1"/>
    <col min="10749" max="10749" width="5.5546875" customWidth="1"/>
    <col min="10750" max="10750" width="5.44140625" customWidth="1"/>
    <col min="10751" max="10751" width="8.109375" customWidth="1"/>
    <col min="10752" max="10752" width="6.6640625" customWidth="1"/>
    <col min="10753" max="10753" width="6.5546875" customWidth="1"/>
    <col min="10754" max="10754" width="9.88671875" bestFit="1" customWidth="1"/>
    <col min="10755" max="10755" width="10.5546875" bestFit="1" customWidth="1"/>
    <col min="10756" max="10756" width="5.6640625" customWidth="1"/>
    <col min="10757" max="10757" width="5.33203125" customWidth="1"/>
    <col min="10758" max="10758" width="7" customWidth="1"/>
    <col min="10759" max="10759" width="6.88671875" customWidth="1"/>
    <col min="10760" max="10763" width="6.6640625" customWidth="1"/>
    <col min="10764" max="10764" width="7.5546875" customWidth="1"/>
    <col min="10765" max="10765" width="7.109375" customWidth="1"/>
    <col min="10766" max="10766" width="9.88671875" bestFit="1" customWidth="1"/>
    <col min="10767" max="10767" width="10.5546875" bestFit="1" customWidth="1"/>
    <col min="10768" max="10768" width="12" bestFit="1" customWidth="1"/>
    <col min="10769" max="10769" width="10.5546875" bestFit="1" customWidth="1"/>
    <col min="10770" max="10770" width="8.88671875" customWidth="1"/>
    <col min="10771" max="10771" width="3.88671875" customWidth="1"/>
    <col min="10772" max="10772" width="5.33203125" customWidth="1"/>
    <col min="10773" max="10773" width="8.88671875" customWidth="1"/>
    <col min="10774" max="10774" width="6.5546875" customWidth="1"/>
    <col min="10775" max="10775" width="8" customWidth="1"/>
    <col min="10776" max="10776" width="8.88671875" customWidth="1"/>
    <col min="10777" max="10777" width="10.88671875" customWidth="1"/>
    <col min="11001" max="11001" width="5.44140625" customWidth="1"/>
    <col min="11002" max="11002" width="19.33203125" customWidth="1"/>
    <col min="11003" max="11003" width="61.6640625" bestFit="1" customWidth="1"/>
    <col min="11004" max="11004" width="5.88671875" customWidth="1"/>
    <col min="11005" max="11005" width="5.5546875" customWidth="1"/>
    <col min="11006" max="11006" width="5.44140625" customWidth="1"/>
    <col min="11007" max="11007" width="8.109375" customWidth="1"/>
    <col min="11008" max="11008" width="6.6640625" customWidth="1"/>
    <col min="11009" max="11009" width="6.5546875" customWidth="1"/>
    <col min="11010" max="11010" width="9.88671875" bestFit="1" customWidth="1"/>
    <col min="11011" max="11011" width="10.5546875" bestFit="1" customWidth="1"/>
    <col min="11012" max="11012" width="5.6640625" customWidth="1"/>
    <col min="11013" max="11013" width="5.33203125" customWidth="1"/>
    <col min="11014" max="11014" width="7" customWidth="1"/>
    <col min="11015" max="11015" width="6.88671875" customWidth="1"/>
    <col min="11016" max="11019" width="6.6640625" customWidth="1"/>
    <col min="11020" max="11020" width="7.5546875" customWidth="1"/>
    <col min="11021" max="11021" width="7.109375" customWidth="1"/>
    <col min="11022" max="11022" width="9.88671875" bestFit="1" customWidth="1"/>
    <col min="11023" max="11023" width="10.5546875" bestFit="1" customWidth="1"/>
    <col min="11024" max="11024" width="12" bestFit="1" customWidth="1"/>
    <col min="11025" max="11025" width="10.5546875" bestFit="1" customWidth="1"/>
    <col min="11026" max="11026" width="8.88671875" customWidth="1"/>
    <col min="11027" max="11027" width="3.88671875" customWidth="1"/>
    <col min="11028" max="11028" width="5.33203125" customWidth="1"/>
    <col min="11029" max="11029" width="8.88671875" customWidth="1"/>
    <col min="11030" max="11030" width="6.5546875" customWidth="1"/>
    <col min="11031" max="11031" width="8" customWidth="1"/>
    <col min="11032" max="11032" width="8.88671875" customWidth="1"/>
    <col min="11033" max="11033" width="10.88671875" customWidth="1"/>
    <col min="11257" max="11257" width="5.44140625" customWidth="1"/>
    <col min="11258" max="11258" width="19.33203125" customWidth="1"/>
    <col min="11259" max="11259" width="61.6640625" bestFit="1" customWidth="1"/>
    <col min="11260" max="11260" width="5.88671875" customWidth="1"/>
    <col min="11261" max="11261" width="5.5546875" customWidth="1"/>
    <col min="11262" max="11262" width="5.44140625" customWidth="1"/>
    <col min="11263" max="11263" width="8.109375" customWidth="1"/>
    <col min="11264" max="11264" width="6.6640625" customWidth="1"/>
    <col min="11265" max="11265" width="6.5546875" customWidth="1"/>
    <col min="11266" max="11266" width="9.88671875" bestFit="1" customWidth="1"/>
    <col min="11267" max="11267" width="10.5546875" bestFit="1" customWidth="1"/>
    <col min="11268" max="11268" width="5.6640625" customWidth="1"/>
    <col min="11269" max="11269" width="5.33203125" customWidth="1"/>
    <col min="11270" max="11270" width="7" customWidth="1"/>
    <col min="11271" max="11271" width="6.88671875" customWidth="1"/>
    <col min="11272" max="11275" width="6.6640625" customWidth="1"/>
    <col min="11276" max="11276" width="7.5546875" customWidth="1"/>
    <col min="11277" max="11277" width="7.109375" customWidth="1"/>
    <col min="11278" max="11278" width="9.88671875" bestFit="1" customWidth="1"/>
    <col min="11279" max="11279" width="10.5546875" bestFit="1" customWidth="1"/>
    <col min="11280" max="11280" width="12" bestFit="1" customWidth="1"/>
    <col min="11281" max="11281" width="10.5546875" bestFit="1" customWidth="1"/>
    <col min="11282" max="11282" width="8.88671875" customWidth="1"/>
    <col min="11283" max="11283" width="3.88671875" customWidth="1"/>
    <col min="11284" max="11284" width="5.33203125" customWidth="1"/>
    <col min="11285" max="11285" width="8.88671875" customWidth="1"/>
    <col min="11286" max="11286" width="6.5546875" customWidth="1"/>
    <col min="11287" max="11287" width="8" customWidth="1"/>
    <col min="11288" max="11288" width="8.88671875" customWidth="1"/>
    <col min="11289" max="11289" width="10.88671875" customWidth="1"/>
    <col min="11513" max="11513" width="5.44140625" customWidth="1"/>
    <col min="11514" max="11514" width="19.33203125" customWidth="1"/>
    <col min="11515" max="11515" width="61.6640625" bestFit="1" customWidth="1"/>
    <col min="11516" max="11516" width="5.88671875" customWidth="1"/>
    <col min="11517" max="11517" width="5.5546875" customWidth="1"/>
    <col min="11518" max="11518" width="5.44140625" customWidth="1"/>
    <col min="11519" max="11519" width="8.109375" customWidth="1"/>
    <col min="11520" max="11520" width="6.6640625" customWidth="1"/>
    <col min="11521" max="11521" width="6.5546875" customWidth="1"/>
    <col min="11522" max="11522" width="9.88671875" bestFit="1" customWidth="1"/>
    <col min="11523" max="11523" width="10.5546875" bestFit="1" customWidth="1"/>
    <col min="11524" max="11524" width="5.6640625" customWidth="1"/>
    <col min="11525" max="11525" width="5.33203125" customWidth="1"/>
    <col min="11526" max="11526" width="7" customWidth="1"/>
    <col min="11527" max="11527" width="6.88671875" customWidth="1"/>
    <col min="11528" max="11531" width="6.6640625" customWidth="1"/>
    <col min="11532" max="11532" width="7.5546875" customWidth="1"/>
    <col min="11533" max="11533" width="7.109375" customWidth="1"/>
    <col min="11534" max="11534" width="9.88671875" bestFit="1" customWidth="1"/>
    <col min="11535" max="11535" width="10.5546875" bestFit="1" customWidth="1"/>
    <col min="11536" max="11536" width="12" bestFit="1" customWidth="1"/>
    <col min="11537" max="11537" width="10.5546875" bestFit="1" customWidth="1"/>
    <col min="11538" max="11538" width="8.88671875" customWidth="1"/>
    <col min="11539" max="11539" width="3.88671875" customWidth="1"/>
    <col min="11540" max="11540" width="5.33203125" customWidth="1"/>
    <col min="11541" max="11541" width="8.88671875" customWidth="1"/>
    <col min="11542" max="11542" width="6.5546875" customWidth="1"/>
    <col min="11543" max="11543" width="8" customWidth="1"/>
    <col min="11544" max="11544" width="8.88671875" customWidth="1"/>
    <col min="11545" max="11545" width="10.88671875" customWidth="1"/>
    <col min="11769" max="11769" width="5.44140625" customWidth="1"/>
    <col min="11770" max="11770" width="19.33203125" customWidth="1"/>
    <col min="11771" max="11771" width="61.6640625" bestFit="1" customWidth="1"/>
    <col min="11772" max="11772" width="5.88671875" customWidth="1"/>
    <col min="11773" max="11773" width="5.5546875" customWidth="1"/>
    <col min="11774" max="11774" width="5.44140625" customWidth="1"/>
    <col min="11775" max="11775" width="8.109375" customWidth="1"/>
    <col min="11776" max="11776" width="6.6640625" customWidth="1"/>
    <col min="11777" max="11777" width="6.5546875" customWidth="1"/>
    <col min="11778" max="11778" width="9.88671875" bestFit="1" customWidth="1"/>
    <col min="11779" max="11779" width="10.5546875" bestFit="1" customWidth="1"/>
    <col min="11780" max="11780" width="5.6640625" customWidth="1"/>
    <col min="11781" max="11781" width="5.33203125" customWidth="1"/>
    <col min="11782" max="11782" width="7" customWidth="1"/>
    <col min="11783" max="11783" width="6.88671875" customWidth="1"/>
    <col min="11784" max="11787" width="6.6640625" customWidth="1"/>
    <col min="11788" max="11788" width="7.5546875" customWidth="1"/>
    <col min="11789" max="11789" width="7.109375" customWidth="1"/>
    <col min="11790" max="11790" width="9.88671875" bestFit="1" customWidth="1"/>
    <col min="11791" max="11791" width="10.5546875" bestFit="1" customWidth="1"/>
    <col min="11792" max="11792" width="12" bestFit="1" customWidth="1"/>
    <col min="11793" max="11793" width="10.5546875" bestFit="1" customWidth="1"/>
    <col min="11794" max="11794" width="8.88671875" customWidth="1"/>
    <col min="11795" max="11795" width="3.88671875" customWidth="1"/>
    <col min="11796" max="11796" width="5.33203125" customWidth="1"/>
    <col min="11797" max="11797" width="8.88671875" customWidth="1"/>
    <col min="11798" max="11798" width="6.5546875" customWidth="1"/>
    <col min="11799" max="11799" width="8" customWidth="1"/>
    <col min="11800" max="11800" width="8.88671875" customWidth="1"/>
    <col min="11801" max="11801" width="10.88671875" customWidth="1"/>
    <col min="12025" max="12025" width="5.44140625" customWidth="1"/>
    <col min="12026" max="12026" width="19.33203125" customWidth="1"/>
    <col min="12027" max="12027" width="61.6640625" bestFit="1" customWidth="1"/>
    <col min="12028" max="12028" width="5.88671875" customWidth="1"/>
    <col min="12029" max="12029" width="5.5546875" customWidth="1"/>
    <col min="12030" max="12030" width="5.44140625" customWidth="1"/>
    <col min="12031" max="12031" width="8.109375" customWidth="1"/>
    <col min="12032" max="12032" width="6.6640625" customWidth="1"/>
    <col min="12033" max="12033" width="6.5546875" customWidth="1"/>
    <col min="12034" max="12034" width="9.88671875" bestFit="1" customWidth="1"/>
    <col min="12035" max="12035" width="10.5546875" bestFit="1" customWidth="1"/>
    <col min="12036" max="12036" width="5.6640625" customWidth="1"/>
    <col min="12037" max="12037" width="5.33203125" customWidth="1"/>
    <col min="12038" max="12038" width="7" customWidth="1"/>
    <col min="12039" max="12039" width="6.88671875" customWidth="1"/>
    <col min="12040" max="12043" width="6.6640625" customWidth="1"/>
    <col min="12044" max="12044" width="7.5546875" customWidth="1"/>
    <col min="12045" max="12045" width="7.109375" customWidth="1"/>
    <col min="12046" max="12046" width="9.88671875" bestFit="1" customWidth="1"/>
    <col min="12047" max="12047" width="10.5546875" bestFit="1" customWidth="1"/>
    <col min="12048" max="12048" width="12" bestFit="1" customWidth="1"/>
    <col min="12049" max="12049" width="10.5546875" bestFit="1" customWidth="1"/>
    <col min="12050" max="12050" width="8.88671875" customWidth="1"/>
    <col min="12051" max="12051" width="3.88671875" customWidth="1"/>
    <col min="12052" max="12052" width="5.33203125" customWidth="1"/>
    <col min="12053" max="12053" width="8.88671875" customWidth="1"/>
    <col min="12054" max="12054" width="6.5546875" customWidth="1"/>
    <col min="12055" max="12055" width="8" customWidth="1"/>
    <col min="12056" max="12056" width="8.88671875" customWidth="1"/>
    <col min="12057" max="12057" width="10.88671875" customWidth="1"/>
    <col min="12281" max="12281" width="5.44140625" customWidth="1"/>
    <col min="12282" max="12282" width="19.33203125" customWidth="1"/>
    <col min="12283" max="12283" width="61.6640625" bestFit="1" customWidth="1"/>
    <col min="12284" max="12284" width="5.88671875" customWidth="1"/>
    <col min="12285" max="12285" width="5.5546875" customWidth="1"/>
    <col min="12286" max="12286" width="5.44140625" customWidth="1"/>
    <col min="12287" max="12287" width="8.109375" customWidth="1"/>
    <col min="12288" max="12288" width="6.6640625" customWidth="1"/>
    <col min="12289" max="12289" width="6.5546875" customWidth="1"/>
    <col min="12290" max="12290" width="9.88671875" bestFit="1" customWidth="1"/>
    <col min="12291" max="12291" width="10.5546875" bestFit="1" customWidth="1"/>
    <col min="12292" max="12292" width="5.6640625" customWidth="1"/>
    <col min="12293" max="12293" width="5.33203125" customWidth="1"/>
    <col min="12294" max="12294" width="7" customWidth="1"/>
    <col min="12295" max="12295" width="6.88671875" customWidth="1"/>
    <col min="12296" max="12299" width="6.6640625" customWidth="1"/>
    <col min="12300" max="12300" width="7.5546875" customWidth="1"/>
    <col min="12301" max="12301" width="7.109375" customWidth="1"/>
    <col min="12302" max="12302" width="9.88671875" bestFit="1" customWidth="1"/>
    <col min="12303" max="12303" width="10.5546875" bestFit="1" customWidth="1"/>
    <col min="12304" max="12304" width="12" bestFit="1" customWidth="1"/>
    <col min="12305" max="12305" width="10.5546875" bestFit="1" customWidth="1"/>
    <col min="12306" max="12306" width="8.88671875" customWidth="1"/>
    <col min="12307" max="12307" width="3.88671875" customWidth="1"/>
    <col min="12308" max="12308" width="5.33203125" customWidth="1"/>
    <col min="12309" max="12309" width="8.88671875" customWidth="1"/>
    <col min="12310" max="12310" width="6.5546875" customWidth="1"/>
    <col min="12311" max="12311" width="8" customWidth="1"/>
    <col min="12312" max="12312" width="8.88671875" customWidth="1"/>
    <col min="12313" max="12313" width="10.88671875" customWidth="1"/>
    <col min="12537" max="12537" width="5.44140625" customWidth="1"/>
    <col min="12538" max="12538" width="19.33203125" customWidth="1"/>
    <col min="12539" max="12539" width="61.6640625" bestFit="1" customWidth="1"/>
    <col min="12540" max="12540" width="5.88671875" customWidth="1"/>
    <col min="12541" max="12541" width="5.5546875" customWidth="1"/>
    <col min="12542" max="12542" width="5.44140625" customWidth="1"/>
    <col min="12543" max="12543" width="8.109375" customWidth="1"/>
    <col min="12544" max="12544" width="6.6640625" customWidth="1"/>
    <col min="12545" max="12545" width="6.5546875" customWidth="1"/>
    <col min="12546" max="12546" width="9.88671875" bestFit="1" customWidth="1"/>
    <col min="12547" max="12547" width="10.5546875" bestFit="1" customWidth="1"/>
    <col min="12548" max="12548" width="5.6640625" customWidth="1"/>
    <col min="12549" max="12549" width="5.33203125" customWidth="1"/>
    <col min="12550" max="12550" width="7" customWidth="1"/>
    <col min="12551" max="12551" width="6.88671875" customWidth="1"/>
    <col min="12552" max="12555" width="6.6640625" customWidth="1"/>
    <col min="12556" max="12556" width="7.5546875" customWidth="1"/>
    <col min="12557" max="12557" width="7.109375" customWidth="1"/>
    <col min="12558" max="12558" width="9.88671875" bestFit="1" customWidth="1"/>
    <col min="12559" max="12559" width="10.5546875" bestFit="1" customWidth="1"/>
    <col min="12560" max="12560" width="12" bestFit="1" customWidth="1"/>
    <col min="12561" max="12561" width="10.5546875" bestFit="1" customWidth="1"/>
    <col min="12562" max="12562" width="8.88671875" customWidth="1"/>
    <col min="12563" max="12563" width="3.88671875" customWidth="1"/>
    <col min="12564" max="12564" width="5.33203125" customWidth="1"/>
    <col min="12565" max="12565" width="8.88671875" customWidth="1"/>
    <col min="12566" max="12566" width="6.5546875" customWidth="1"/>
    <col min="12567" max="12567" width="8" customWidth="1"/>
    <col min="12568" max="12568" width="8.88671875" customWidth="1"/>
    <col min="12569" max="12569" width="10.88671875" customWidth="1"/>
    <col min="12793" max="12793" width="5.44140625" customWidth="1"/>
    <col min="12794" max="12794" width="19.33203125" customWidth="1"/>
    <col min="12795" max="12795" width="61.6640625" bestFit="1" customWidth="1"/>
    <col min="12796" max="12796" width="5.88671875" customWidth="1"/>
    <col min="12797" max="12797" width="5.5546875" customWidth="1"/>
    <col min="12798" max="12798" width="5.44140625" customWidth="1"/>
    <col min="12799" max="12799" width="8.109375" customWidth="1"/>
    <col min="12800" max="12800" width="6.6640625" customWidth="1"/>
    <col min="12801" max="12801" width="6.5546875" customWidth="1"/>
    <col min="12802" max="12802" width="9.88671875" bestFit="1" customWidth="1"/>
    <col min="12803" max="12803" width="10.5546875" bestFit="1" customWidth="1"/>
    <col min="12804" max="12804" width="5.6640625" customWidth="1"/>
    <col min="12805" max="12805" width="5.33203125" customWidth="1"/>
    <col min="12806" max="12806" width="7" customWidth="1"/>
    <col min="12807" max="12807" width="6.88671875" customWidth="1"/>
    <col min="12808" max="12811" width="6.6640625" customWidth="1"/>
    <col min="12812" max="12812" width="7.5546875" customWidth="1"/>
    <col min="12813" max="12813" width="7.109375" customWidth="1"/>
    <col min="12814" max="12814" width="9.88671875" bestFit="1" customWidth="1"/>
    <col min="12815" max="12815" width="10.5546875" bestFit="1" customWidth="1"/>
    <col min="12816" max="12816" width="12" bestFit="1" customWidth="1"/>
    <col min="12817" max="12817" width="10.5546875" bestFit="1" customWidth="1"/>
    <col min="12818" max="12818" width="8.88671875" customWidth="1"/>
    <col min="12819" max="12819" width="3.88671875" customWidth="1"/>
    <col min="12820" max="12820" width="5.33203125" customWidth="1"/>
    <col min="12821" max="12821" width="8.88671875" customWidth="1"/>
    <col min="12822" max="12822" width="6.5546875" customWidth="1"/>
    <col min="12823" max="12823" width="8" customWidth="1"/>
    <col min="12824" max="12824" width="8.88671875" customWidth="1"/>
    <col min="12825" max="12825" width="10.88671875" customWidth="1"/>
    <col min="13049" max="13049" width="5.44140625" customWidth="1"/>
    <col min="13050" max="13050" width="19.33203125" customWidth="1"/>
    <col min="13051" max="13051" width="61.6640625" bestFit="1" customWidth="1"/>
    <col min="13052" max="13052" width="5.88671875" customWidth="1"/>
    <col min="13053" max="13053" width="5.5546875" customWidth="1"/>
    <col min="13054" max="13054" width="5.44140625" customWidth="1"/>
    <col min="13055" max="13055" width="8.109375" customWidth="1"/>
    <col min="13056" max="13056" width="6.6640625" customWidth="1"/>
    <col min="13057" max="13057" width="6.5546875" customWidth="1"/>
    <col min="13058" max="13058" width="9.88671875" bestFit="1" customWidth="1"/>
    <col min="13059" max="13059" width="10.5546875" bestFit="1" customWidth="1"/>
    <col min="13060" max="13060" width="5.6640625" customWidth="1"/>
    <col min="13061" max="13061" width="5.33203125" customWidth="1"/>
    <col min="13062" max="13062" width="7" customWidth="1"/>
    <col min="13063" max="13063" width="6.88671875" customWidth="1"/>
    <col min="13064" max="13067" width="6.6640625" customWidth="1"/>
    <col min="13068" max="13068" width="7.5546875" customWidth="1"/>
    <col min="13069" max="13069" width="7.109375" customWidth="1"/>
    <col min="13070" max="13070" width="9.88671875" bestFit="1" customWidth="1"/>
    <col min="13071" max="13071" width="10.5546875" bestFit="1" customWidth="1"/>
    <col min="13072" max="13072" width="12" bestFit="1" customWidth="1"/>
    <col min="13073" max="13073" width="10.5546875" bestFit="1" customWidth="1"/>
    <col min="13074" max="13074" width="8.88671875" customWidth="1"/>
    <col min="13075" max="13075" width="3.88671875" customWidth="1"/>
    <col min="13076" max="13076" width="5.33203125" customWidth="1"/>
    <col min="13077" max="13077" width="8.88671875" customWidth="1"/>
    <col min="13078" max="13078" width="6.5546875" customWidth="1"/>
    <col min="13079" max="13079" width="8" customWidth="1"/>
    <col min="13080" max="13080" width="8.88671875" customWidth="1"/>
    <col min="13081" max="13081" width="10.88671875" customWidth="1"/>
    <col min="13305" max="13305" width="5.44140625" customWidth="1"/>
    <col min="13306" max="13306" width="19.33203125" customWidth="1"/>
    <col min="13307" max="13307" width="61.6640625" bestFit="1" customWidth="1"/>
    <col min="13308" max="13308" width="5.88671875" customWidth="1"/>
    <col min="13309" max="13309" width="5.5546875" customWidth="1"/>
    <col min="13310" max="13310" width="5.44140625" customWidth="1"/>
    <col min="13311" max="13311" width="8.109375" customWidth="1"/>
    <col min="13312" max="13312" width="6.6640625" customWidth="1"/>
    <col min="13313" max="13313" width="6.5546875" customWidth="1"/>
    <col min="13314" max="13314" width="9.88671875" bestFit="1" customWidth="1"/>
    <col min="13315" max="13315" width="10.5546875" bestFit="1" customWidth="1"/>
    <col min="13316" max="13316" width="5.6640625" customWidth="1"/>
    <col min="13317" max="13317" width="5.33203125" customWidth="1"/>
    <col min="13318" max="13318" width="7" customWidth="1"/>
    <col min="13319" max="13319" width="6.88671875" customWidth="1"/>
    <col min="13320" max="13323" width="6.6640625" customWidth="1"/>
    <col min="13324" max="13324" width="7.5546875" customWidth="1"/>
    <col min="13325" max="13325" width="7.109375" customWidth="1"/>
    <col min="13326" max="13326" width="9.88671875" bestFit="1" customWidth="1"/>
    <col min="13327" max="13327" width="10.5546875" bestFit="1" customWidth="1"/>
    <col min="13328" max="13328" width="12" bestFit="1" customWidth="1"/>
    <col min="13329" max="13329" width="10.5546875" bestFit="1" customWidth="1"/>
    <col min="13330" max="13330" width="8.88671875" customWidth="1"/>
    <col min="13331" max="13331" width="3.88671875" customWidth="1"/>
    <col min="13332" max="13332" width="5.33203125" customWidth="1"/>
    <col min="13333" max="13333" width="8.88671875" customWidth="1"/>
    <col min="13334" max="13334" width="6.5546875" customWidth="1"/>
    <col min="13335" max="13335" width="8" customWidth="1"/>
    <col min="13336" max="13336" width="8.88671875" customWidth="1"/>
    <col min="13337" max="13337" width="10.88671875" customWidth="1"/>
    <col min="13561" max="13561" width="5.44140625" customWidth="1"/>
    <col min="13562" max="13562" width="19.33203125" customWidth="1"/>
    <col min="13563" max="13563" width="61.6640625" bestFit="1" customWidth="1"/>
    <col min="13564" max="13564" width="5.88671875" customWidth="1"/>
    <col min="13565" max="13565" width="5.5546875" customWidth="1"/>
    <col min="13566" max="13566" width="5.44140625" customWidth="1"/>
    <col min="13567" max="13567" width="8.109375" customWidth="1"/>
    <col min="13568" max="13568" width="6.6640625" customWidth="1"/>
    <col min="13569" max="13569" width="6.5546875" customWidth="1"/>
    <col min="13570" max="13570" width="9.88671875" bestFit="1" customWidth="1"/>
    <col min="13571" max="13571" width="10.5546875" bestFit="1" customWidth="1"/>
    <col min="13572" max="13572" width="5.6640625" customWidth="1"/>
    <col min="13573" max="13573" width="5.33203125" customWidth="1"/>
    <col min="13574" max="13574" width="7" customWidth="1"/>
    <col min="13575" max="13575" width="6.88671875" customWidth="1"/>
    <col min="13576" max="13579" width="6.6640625" customWidth="1"/>
    <col min="13580" max="13580" width="7.5546875" customWidth="1"/>
    <col min="13581" max="13581" width="7.109375" customWidth="1"/>
    <col min="13582" max="13582" width="9.88671875" bestFit="1" customWidth="1"/>
    <col min="13583" max="13583" width="10.5546875" bestFit="1" customWidth="1"/>
    <col min="13584" max="13584" width="12" bestFit="1" customWidth="1"/>
    <col min="13585" max="13585" width="10.5546875" bestFit="1" customWidth="1"/>
    <col min="13586" max="13586" width="8.88671875" customWidth="1"/>
    <col min="13587" max="13587" width="3.88671875" customWidth="1"/>
    <col min="13588" max="13588" width="5.33203125" customWidth="1"/>
    <col min="13589" max="13589" width="8.88671875" customWidth="1"/>
    <col min="13590" max="13590" width="6.5546875" customWidth="1"/>
    <col min="13591" max="13591" width="8" customWidth="1"/>
    <col min="13592" max="13592" width="8.88671875" customWidth="1"/>
    <col min="13593" max="13593" width="10.88671875" customWidth="1"/>
    <col min="13817" max="13817" width="5.44140625" customWidth="1"/>
    <col min="13818" max="13818" width="19.33203125" customWidth="1"/>
    <col min="13819" max="13819" width="61.6640625" bestFit="1" customWidth="1"/>
    <col min="13820" max="13820" width="5.88671875" customWidth="1"/>
    <col min="13821" max="13821" width="5.5546875" customWidth="1"/>
    <col min="13822" max="13822" width="5.44140625" customWidth="1"/>
    <col min="13823" max="13823" width="8.109375" customWidth="1"/>
    <col min="13824" max="13824" width="6.6640625" customWidth="1"/>
    <col min="13825" max="13825" width="6.5546875" customWidth="1"/>
    <col min="13826" max="13826" width="9.88671875" bestFit="1" customWidth="1"/>
    <col min="13827" max="13827" width="10.5546875" bestFit="1" customWidth="1"/>
    <col min="13828" max="13828" width="5.6640625" customWidth="1"/>
    <col min="13829" max="13829" width="5.33203125" customWidth="1"/>
    <col min="13830" max="13830" width="7" customWidth="1"/>
    <col min="13831" max="13831" width="6.88671875" customWidth="1"/>
    <col min="13832" max="13835" width="6.6640625" customWidth="1"/>
    <col min="13836" max="13836" width="7.5546875" customWidth="1"/>
    <col min="13837" max="13837" width="7.109375" customWidth="1"/>
    <col min="13838" max="13838" width="9.88671875" bestFit="1" customWidth="1"/>
    <col min="13839" max="13839" width="10.5546875" bestFit="1" customWidth="1"/>
    <col min="13840" max="13840" width="12" bestFit="1" customWidth="1"/>
    <col min="13841" max="13841" width="10.5546875" bestFit="1" customWidth="1"/>
    <col min="13842" max="13842" width="8.88671875" customWidth="1"/>
    <col min="13843" max="13843" width="3.88671875" customWidth="1"/>
    <col min="13844" max="13844" width="5.33203125" customWidth="1"/>
    <col min="13845" max="13845" width="8.88671875" customWidth="1"/>
    <col min="13846" max="13846" width="6.5546875" customWidth="1"/>
    <col min="13847" max="13847" width="8" customWidth="1"/>
    <col min="13848" max="13848" width="8.88671875" customWidth="1"/>
    <col min="13849" max="13849" width="10.88671875" customWidth="1"/>
    <col min="14073" max="14073" width="5.44140625" customWidth="1"/>
    <col min="14074" max="14074" width="19.33203125" customWidth="1"/>
    <col min="14075" max="14075" width="61.6640625" bestFit="1" customWidth="1"/>
    <col min="14076" max="14076" width="5.88671875" customWidth="1"/>
    <col min="14077" max="14077" width="5.5546875" customWidth="1"/>
    <col min="14078" max="14078" width="5.44140625" customWidth="1"/>
    <col min="14079" max="14079" width="8.109375" customWidth="1"/>
    <col min="14080" max="14080" width="6.6640625" customWidth="1"/>
    <col min="14081" max="14081" width="6.5546875" customWidth="1"/>
    <col min="14082" max="14082" width="9.88671875" bestFit="1" customWidth="1"/>
    <col min="14083" max="14083" width="10.5546875" bestFit="1" customWidth="1"/>
    <col min="14084" max="14084" width="5.6640625" customWidth="1"/>
    <col min="14085" max="14085" width="5.33203125" customWidth="1"/>
    <col min="14086" max="14086" width="7" customWidth="1"/>
    <col min="14087" max="14087" width="6.88671875" customWidth="1"/>
    <col min="14088" max="14091" width="6.6640625" customWidth="1"/>
    <col min="14092" max="14092" width="7.5546875" customWidth="1"/>
    <col min="14093" max="14093" width="7.109375" customWidth="1"/>
    <col min="14094" max="14094" width="9.88671875" bestFit="1" customWidth="1"/>
    <col min="14095" max="14095" width="10.5546875" bestFit="1" customWidth="1"/>
    <col min="14096" max="14096" width="12" bestFit="1" customWidth="1"/>
    <col min="14097" max="14097" width="10.5546875" bestFit="1" customWidth="1"/>
    <col min="14098" max="14098" width="8.88671875" customWidth="1"/>
    <col min="14099" max="14099" width="3.88671875" customWidth="1"/>
    <col min="14100" max="14100" width="5.33203125" customWidth="1"/>
    <col min="14101" max="14101" width="8.88671875" customWidth="1"/>
    <col min="14102" max="14102" width="6.5546875" customWidth="1"/>
    <col min="14103" max="14103" width="8" customWidth="1"/>
    <col min="14104" max="14104" width="8.88671875" customWidth="1"/>
    <col min="14105" max="14105" width="10.88671875" customWidth="1"/>
    <col min="14329" max="14329" width="5.44140625" customWidth="1"/>
    <col min="14330" max="14330" width="19.33203125" customWidth="1"/>
    <col min="14331" max="14331" width="61.6640625" bestFit="1" customWidth="1"/>
    <col min="14332" max="14332" width="5.88671875" customWidth="1"/>
    <col min="14333" max="14333" width="5.5546875" customWidth="1"/>
    <col min="14334" max="14334" width="5.44140625" customWidth="1"/>
    <col min="14335" max="14335" width="8.109375" customWidth="1"/>
    <col min="14336" max="14336" width="6.6640625" customWidth="1"/>
    <col min="14337" max="14337" width="6.5546875" customWidth="1"/>
    <col min="14338" max="14338" width="9.88671875" bestFit="1" customWidth="1"/>
    <col min="14339" max="14339" width="10.5546875" bestFit="1" customWidth="1"/>
    <col min="14340" max="14340" width="5.6640625" customWidth="1"/>
    <col min="14341" max="14341" width="5.33203125" customWidth="1"/>
    <col min="14342" max="14342" width="7" customWidth="1"/>
    <col min="14343" max="14343" width="6.88671875" customWidth="1"/>
    <col min="14344" max="14347" width="6.6640625" customWidth="1"/>
    <col min="14348" max="14348" width="7.5546875" customWidth="1"/>
    <col min="14349" max="14349" width="7.109375" customWidth="1"/>
    <col min="14350" max="14350" width="9.88671875" bestFit="1" customWidth="1"/>
    <col min="14351" max="14351" width="10.5546875" bestFit="1" customWidth="1"/>
    <col min="14352" max="14352" width="12" bestFit="1" customWidth="1"/>
    <col min="14353" max="14353" width="10.5546875" bestFit="1" customWidth="1"/>
    <col min="14354" max="14354" width="8.88671875" customWidth="1"/>
    <col min="14355" max="14355" width="3.88671875" customWidth="1"/>
    <col min="14356" max="14356" width="5.33203125" customWidth="1"/>
    <col min="14357" max="14357" width="8.88671875" customWidth="1"/>
    <col min="14358" max="14358" width="6.5546875" customWidth="1"/>
    <col min="14359" max="14359" width="8" customWidth="1"/>
    <col min="14360" max="14360" width="8.88671875" customWidth="1"/>
    <col min="14361" max="14361" width="10.88671875" customWidth="1"/>
    <col min="14585" max="14585" width="5.44140625" customWidth="1"/>
    <col min="14586" max="14586" width="19.33203125" customWidth="1"/>
    <col min="14587" max="14587" width="61.6640625" bestFit="1" customWidth="1"/>
    <col min="14588" max="14588" width="5.88671875" customWidth="1"/>
    <col min="14589" max="14589" width="5.5546875" customWidth="1"/>
    <col min="14590" max="14590" width="5.44140625" customWidth="1"/>
    <col min="14591" max="14591" width="8.109375" customWidth="1"/>
    <col min="14592" max="14592" width="6.6640625" customWidth="1"/>
    <col min="14593" max="14593" width="6.5546875" customWidth="1"/>
    <col min="14594" max="14594" width="9.88671875" bestFit="1" customWidth="1"/>
    <col min="14595" max="14595" width="10.5546875" bestFit="1" customWidth="1"/>
    <col min="14596" max="14596" width="5.6640625" customWidth="1"/>
    <col min="14597" max="14597" width="5.33203125" customWidth="1"/>
    <col min="14598" max="14598" width="7" customWidth="1"/>
    <col min="14599" max="14599" width="6.88671875" customWidth="1"/>
    <col min="14600" max="14603" width="6.6640625" customWidth="1"/>
    <col min="14604" max="14604" width="7.5546875" customWidth="1"/>
    <col min="14605" max="14605" width="7.109375" customWidth="1"/>
    <col min="14606" max="14606" width="9.88671875" bestFit="1" customWidth="1"/>
    <col min="14607" max="14607" width="10.5546875" bestFit="1" customWidth="1"/>
    <col min="14608" max="14608" width="12" bestFit="1" customWidth="1"/>
    <col min="14609" max="14609" width="10.5546875" bestFit="1" customWidth="1"/>
    <col min="14610" max="14610" width="8.88671875" customWidth="1"/>
    <col min="14611" max="14611" width="3.88671875" customWidth="1"/>
    <col min="14612" max="14612" width="5.33203125" customWidth="1"/>
    <col min="14613" max="14613" width="8.88671875" customWidth="1"/>
    <col min="14614" max="14614" width="6.5546875" customWidth="1"/>
    <col min="14615" max="14615" width="8" customWidth="1"/>
    <col min="14616" max="14616" width="8.88671875" customWidth="1"/>
    <col min="14617" max="14617" width="10.88671875" customWidth="1"/>
    <col min="14841" max="14841" width="5.44140625" customWidth="1"/>
    <col min="14842" max="14842" width="19.33203125" customWidth="1"/>
    <col min="14843" max="14843" width="61.6640625" bestFit="1" customWidth="1"/>
    <col min="14844" max="14844" width="5.88671875" customWidth="1"/>
    <col min="14845" max="14845" width="5.5546875" customWidth="1"/>
    <col min="14846" max="14846" width="5.44140625" customWidth="1"/>
    <col min="14847" max="14847" width="8.109375" customWidth="1"/>
    <col min="14848" max="14848" width="6.6640625" customWidth="1"/>
    <col min="14849" max="14849" width="6.5546875" customWidth="1"/>
    <col min="14850" max="14850" width="9.88671875" bestFit="1" customWidth="1"/>
    <col min="14851" max="14851" width="10.5546875" bestFit="1" customWidth="1"/>
    <col min="14852" max="14852" width="5.6640625" customWidth="1"/>
    <col min="14853" max="14853" width="5.33203125" customWidth="1"/>
    <col min="14854" max="14854" width="7" customWidth="1"/>
    <col min="14855" max="14855" width="6.88671875" customWidth="1"/>
    <col min="14856" max="14859" width="6.6640625" customWidth="1"/>
    <col min="14860" max="14860" width="7.5546875" customWidth="1"/>
    <col min="14861" max="14861" width="7.109375" customWidth="1"/>
    <col min="14862" max="14862" width="9.88671875" bestFit="1" customWidth="1"/>
    <col min="14863" max="14863" width="10.5546875" bestFit="1" customWidth="1"/>
    <col min="14864" max="14864" width="12" bestFit="1" customWidth="1"/>
    <col min="14865" max="14865" width="10.5546875" bestFit="1" customWidth="1"/>
    <col min="14866" max="14866" width="8.88671875" customWidth="1"/>
    <col min="14867" max="14867" width="3.88671875" customWidth="1"/>
    <col min="14868" max="14868" width="5.33203125" customWidth="1"/>
    <col min="14869" max="14869" width="8.88671875" customWidth="1"/>
    <col min="14870" max="14870" width="6.5546875" customWidth="1"/>
    <col min="14871" max="14871" width="8" customWidth="1"/>
    <col min="14872" max="14872" width="8.88671875" customWidth="1"/>
    <col min="14873" max="14873" width="10.88671875" customWidth="1"/>
    <col min="15097" max="15097" width="5.44140625" customWidth="1"/>
    <col min="15098" max="15098" width="19.33203125" customWidth="1"/>
    <col min="15099" max="15099" width="61.6640625" bestFit="1" customWidth="1"/>
    <col min="15100" max="15100" width="5.88671875" customWidth="1"/>
    <col min="15101" max="15101" width="5.5546875" customWidth="1"/>
    <col min="15102" max="15102" width="5.44140625" customWidth="1"/>
    <col min="15103" max="15103" width="8.109375" customWidth="1"/>
    <col min="15104" max="15104" width="6.6640625" customWidth="1"/>
    <col min="15105" max="15105" width="6.5546875" customWidth="1"/>
    <col min="15106" max="15106" width="9.88671875" bestFit="1" customWidth="1"/>
    <col min="15107" max="15107" width="10.5546875" bestFit="1" customWidth="1"/>
    <col min="15108" max="15108" width="5.6640625" customWidth="1"/>
    <col min="15109" max="15109" width="5.33203125" customWidth="1"/>
    <col min="15110" max="15110" width="7" customWidth="1"/>
    <col min="15111" max="15111" width="6.88671875" customWidth="1"/>
    <col min="15112" max="15115" width="6.6640625" customWidth="1"/>
    <col min="15116" max="15116" width="7.5546875" customWidth="1"/>
    <col min="15117" max="15117" width="7.109375" customWidth="1"/>
    <col min="15118" max="15118" width="9.88671875" bestFit="1" customWidth="1"/>
    <col min="15119" max="15119" width="10.5546875" bestFit="1" customWidth="1"/>
    <col min="15120" max="15120" width="12" bestFit="1" customWidth="1"/>
    <col min="15121" max="15121" width="10.5546875" bestFit="1" customWidth="1"/>
    <col min="15122" max="15122" width="8.88671875" customWidth="1"/>
    <col min="15123" max="15123" width="3.88671875" customWidth="1"/>
    <col min="15124" max="15124" width="5.33203125" customWidth="1"/>
    <col min="15125" max="15125" width="8.88671875" customWidth="1"/>
    <col min="15126" max="15126" width="6.5546875" customWidth="1"/>
    <col min="15127" max="15127" width="8" customWidth="1"/>
    <col min="15128" max="15128" width="8.88671875" customWidth="1"/>
    <col min="15129" max="15129" width="10.88671875" customWidth="1"/>
    <col min="15353" max="15353" width="5.44140625" customWidth="1"/>
    <col min="15354" max="15354" width="19.33203125" customWidth="1"/>
    <col min="15355" max="15355" width="61.6640625" bestFit="1" customWidth="1"/>
    <col min="15356" max="15356" width="5.88671875" customWidth="1"/>
    <col min="15357" max="15357" width="5.5546875" customWidth="1"/>
    <col min="15358" max="15358" width="5.44140625" customWidth="1"/>
    <col min="15359" max="15359" width="8.109375" customWidth="1"/>
    <col min="15360" max="15360" width="6.6640625" customWidth="1"/>
    <col min="15361" max="15361" width="6.5546875" customWidth="1"/>
    <col min="15362" max="15362" width="9.88671875" bestFit="1" customWidth="1"/>
    <col min="15363" max="15363" width="10.5546875" bestFit="1" customWidth="1"/>
    <col min="15364" max="15364" width="5.6640625" customWidth="1"/>
    <col min="15365" max="15365" width="5.33203125" customWidth="1"/>
    <col min="15366" max="15366" width="7" customWidth="1"/>
    <col min="15367" max="15367" width="6.88671875" customWidth="1"/>
    <col min="15368" max="15371" width="6.6640625" customWidth="1"/>
    <col min="15372" max="15372" width="7.5546875" customWidth="1"/>
    <col min="15373" max="15373" width="7.109375" customWidth="1"/>
    <col min="15374" max="15374" width="9.88671875" bestFit="1" customWidth="1"/>
    <col min="15375" max="15375" width="10.5546875" bestFit="1" customWidth="1"/>
    <col min="15376" max="15376" width="12" bestFit="1" customWidth="1"/>
    <col min="15377" max="15377" width="10.5546875" bestFit="1" customWidth="1"/>
    <col min="15378" max="15378" width="8.88671875" customWidth="1"/>
    <col min="15379" max="15379" width="3.88671875" customWidth="1"/>
    <col min="15380" max="15380" width="5.33203125" customWidth="1"/>
    <col min="15381" max="15381" width="8.88671875" customWidth="1"/>
    <col min="15382" max="15382" width="6.5546875" customWidth="1"/>
    <col min="15383" max="15383" width="8" customWidth="1"/>
    <col min="15384" max="15384" width="8.88671875" customWidth="1"/>
    <col min="15385" max="15385" width="10.88671875" customWidth="1"/>
    <col min="15609" max="15609" width="5.44140625" customWidth="1"/>
    <col min="15610" max="15610" width="19.33203125" customWidth="1"/>
    <col min="15611" max="15611" width="61.6640625" bestFit="1" customWidth="1"/>
    <col min="15612" max="15612" width="5.88671875" customWidth="1"/>
    <col min="15613" max="15613" width="5.5546875" customWidth="1"/>
    <col min="15614" max="15614" width="5.44140625" customWidth="1"/>
    <col min="15615" max="15615" width="8.109375" customWidth="1"/>
    <col min="15616" max="15616" width="6.6640625" customWidth="1"/>
    <col min="15617" max="15617" width="6.5546875" customWidth="1"/>
    <col min="15618" max="15618" width="9.88671875" bestFit="1" customWidth="1"/>
    <col min="15619" max="15619" width="10.5546875" bestFit="1" customWidth="1"/>
    <col min="15620" max="15620" width="5.6640625" customWidth="1"/>
    <col min="15621" max="15621" width="5.33203125" customWidth="1"/>
    <col min="15622" max="15622" width="7" customWidth="1"/>
    <col min="15623" max="15623" width="6.88671875" customWidth="1"/>
    <col min="15624" max="15627" width="6.6640625" customWidth="1"/>
    <col min="15628" max="15628" width="7.5546875" customWidth="1"/>
    <col min="15629" max="15629" width="7.109375" customWidth="1"/>
    <col min="15630" max="15630" width="9.88671875" bestFit="1" customWidth="1"/>
    <col min="15631" max="15631" width="10.5546875" bestFit="1" customWidth="1"/>
    <col min="15632" max="15632" width="12" bestFit="1" customWidth="1"/>
    <col min="15633" max="15633" width="10.5546875" bestFit="1" customWidth="1"/>
    <col min="15634" max="15634" width="8.88671875" customWidth="1"/>
    <col min="15635" max="15635" width="3.88671875" customWidth="1"/>
    <col min="15636" max="15636" width="5.33203125" customWidth="1"/>
    <col min="15637" max="15637" width="8.88671875" customWidth="1"/>
    <col min="15638" max="15638" width="6.5546875" customWidth="1"/>
    <col min="15639" max="15639" width="8" customWidth="1"/>
    <col min="15640" max="15640" width="8.88671875" customWidth="1"/>
    <col min="15641" max="15641" width="10.88671875" customWidth="1"/>
    <col min="15865" max="15865" width="5.44140625" customWidth="1"/>
    <col min="15866" max="15866" width="19.33203125" customWidth="1"/>
    <col min="15867" max="15867" width="61.6640625" bestFit="1" customWidth="1"/>
    <col min="15868" max="15868" width="5.88671875" customWidth="1"/>
    <col min="15869" max="15869" width="5.5546875" customWidth="1"/>
    <col min="15870" max="15870" width="5.44140625" customWidth="1"/>
    <col min="15871" max="15871" width="8.109375" customWidth="1"/>
    <col min="15872" max="15872" width="6.6640625" customWidth="1"/>
    <col min="15873" max="15873" width="6.5546875" customWidth="1"/>
    <col min="15874" max="15874" width="9.88671875" bestFit="1" customWidth="1"/>
    <col min="15875" max="15875" width="10.5546875" bestFit="1" customWidth="1"/>
    <col min="15876" max="15876" width="5.6640625" customWidth="1"/>
    <col min="15877" max="15877" width="5.33203125" customWidth="1"/>
    <col min="15878" max="15878" width="7" customWidth="1"/>
    <col min="15879" max="15879" width="6.88671875" customWidth="1"/>
    <col min="15880" max="15883" width="6.6640625" customWidth="1"/>
    <col min="15884" max="15884" width="7.5546875" customWidth="1"/>
    <col min="15885" max="15885" width="7.109375" customWidth="1"/>
    <col min="15886" max="15886" width="9.88671875" bestFit="1" customWidth="1"/>
    <col min="15887" max="15887" width="10.5546875" bestFit="1" customWidth="1"/>
    <col min="15888" max="15888" width="12" bestFit="1" customWidth="1"/>
    <col min="15889" max="15889" width="10.5546875" bestFit="1" customWidth="1"/>
    <col min="15890" max="15890" width="8.88671875" customWidth="1"/>
    <col min="15891" max="15891" width="3.88671875" customWidth="1"/>
    <col min="15892" max="15892" width="5.33203125" customWidth="1"/>
    <col min="15893" max="15893" width="8.88671875" customWidth="1"/>
    <col min="15894" max="15894" width="6.5546875" customWidth="1"/>
    <col min="15895" max="15895" width="8" customWidth="1"/>
    <col min="15896" max="15896" width="8.88671875" customWidth="1"/>
    <col min="15897" max="15897" width="10.88671875" customWidth="1"/>
    <col min="16121" max="16121" width="5.44140625" customWidth="1"/>
    <col min="16122" max="16122" width="19.33203125" customWidth="1"/>
    <col min="16123" max="16123" width="61.6640625" bestFit="1" customWidth="1"/>
    <col min="16124" max="16124" width="5.88671875" customWidth="1"/>
    <col min="16125" max="16125" width="5.5546875" customWidth="1"/>
    <col min="16126" max="16126" width="5.44140625" customWidth="1"/>
    <col min="16127" max="16127" width="8.109375" customWidth="1"/>
    <col min="16128" max="16128" width="6.6640625" customWidth="1"/>
    <col min="16129" max="16129" width="6.5546875" customWidth="1"/>
    <col min="16130" max="16130" width="9.88671875" bestFit="1" customWidth="1"/>
    <col min="16131" max="16131" width="10.5546875" bestFit="1" customWidth="1"/>
    <col min="16132" max="16132" width="5.6640625" customWidth="1"/>
    <col min="16133" max="16133" width="5.33203125" customWidth="1"/>
    <col min="16134" max="16134" width="7" customWidth="1"/>
    <col min="16135" max="16135" width="6.88671875" customWidth="1"/>
    <col min="16136" max="16139" width="6.6640625" customWidth="1"/>
    <col min="16140" max="16140" width="7.5546875" customWidth="1"/>
    <col min="16141" max="16141" width="7.109375" customWidth="1"/>
    <col min="16142" max="16142" width="9.88671875" bestFit="1" customWidth="1"/>
    <col min="16143" max="16143" width="10.5546875" bestFit="1" customWidth="1"/>
    <col min="16144" max="16144" width="12" bestFit="1" customWidth="1"/>
    <col min="16145" max="16145" width="10.5546875" bestFit="1" customWidth="1"/>
    <col min="16146" max="16146" width="8.88671875" customWidth="1"/>
    <col min="16147" max="16147" width="3.88671875" customWidth="1"/>
    <col min="16148" max="16148" width="5.33203125" customWidth="1"/>
    <col min="16149" max="16149" width="8.88671875" customWidth="1"/>
    <col min="16150" max="16150" width="6.5546875" customWidth="1"/>
    <col min="16151" max="16151" width="8" customWidth="1"/>
    <col min="16152" max="16152" width="8.88671875" customWidth="1"/>
    <col min="16153" max="16153" width="10.88671875" customWidth="1"/>
  </cols>
  <sheetData>
    <row r="1" spans="1:25" s="9" customFormat="1" ht="17.25" customHeight="1">
      <c r="A1" s="654" t="s">
        <v>68</v>
      </c>
      <c r="B1" s="654" t="s">
        <v>175</v>
      </c>
      <c r="C1" s="477"/>
      <c r="D1" s="650" t="s">
        <v>1</v>
      </c>
      <c r="E1" s="650" t="s">
        <v>2</v>
      </c>
      <c r="F1" s="650" t="s">
        <v>70</v>
      </c>
      <c r="G1" s="650" t="s">
        <v>3</v>
      </c>
      <c r="H1" s="641" t="s">
        <v>176</v>
      </c>
      <c r="I1" s="642"/>
      <c r="J1" s="642"/>
      <c r="K1" s="643"/>
      <c r="L1" s="647" t="s">
        <v>4</v>
      </c>
      <c r="M1" s="648"/>
      <c r="N1" s="648"/>
      <c r="O1" s="648"/>
      <c r="P1" s="648"/>
      <c r="Q1" s="649"/>
      <c r="R1" s="650" t="s">
        <v>5</v>
      </c>
      <c r="S1" s="650" t="s">
        <v>6</v>
      </c>
      <c r="T1" s="652" t="s">
        <v>72</v>
      </c>
      <c r="U1" s="653"/>
      <c r="V1" s="652" t="s">
        <v>73</v>
      </c>
      <c r="W1" s="653"/>
      <c r="X1" s="635" t="s">
        <v>7</v>
      </c>
      <c r="Y1" s="609" t="s">
        <v>8</v>
      </c>
    </row>
    <row r="2" spans="1:25" s="9" customFormat="1" ht="18.75" customHeight="1">
      <c r="A2" s="655"/>
      <c r="B2" s="634"/>
      <c r="C2" s="10"/>
      <c r="D2" s="623"/>
      <c r="E2" s="623"/>
      <c r="F2" s="623"/>
      <c r="G2" s="623"/>
      <c r="H2" s="644"/>
      <c r="I2" s="645"/>
      <c r="J2" s="645"/>
      <c r="K2" s="646"/>
      <c r="L2" s="619"/>
      <c r="M2" s="620"/>
      <c r="N2" s="620"/>
      <c r="O2" s="620"/>
      <c r="P2" s="620"/>
      <c r="Q2" s="621"/>
      <c r="R2" s="623"/>
      <c r="S2" s="623"/>
      <c r="T2" s="522"/>
      <c r="U2" s="627"/>
      <c r="V2" s="522"/>
      <c r="W2" s="627"/>
      <c r="X2" s="600"/>
      <c r="Y2" s="610"/>
    </row>
    <row r="3" spans="1:25" s="9" customFormat="1" ht="30" customHeight="1">
      <c r="A3" s="655"/>
      <c r="B3" s="634"/>
      <c r="C3" s="10"/>
      <c r="D3" s="623"/>
      <c r="E3" s="623"/>
      <c r="F3" s="623"/>
      <c r="G3" s="623"/>
      <c r="H3" s="603" t="s">
        <v>74</v>
      </c>
      <c r="I3" s="604"/>
      <c r="J3" s="604"/>
      <c r="K3" s="605"/>
      <c r="L3" s="603" t="s">
        <v>74</v>
      </c>
      <c r="M3" s="604"/>
      <c r="N3" s="604"/>
      <c r="O3" s="605"/>
      <c r="P3" s="11"/>
      <c r="Q3" s="12"/>
      <c r="R3" s="623"/>
      <c r="S3" s="623"/>
      <c r="T3" s="609" t="s">
        <v>11</v>
      </c>
      <c r="U3" s="611" t="s">
        <v>12</v>
      </c>
      <c r="V3" s="613" t="s">
        <v>75</v>
      </c>
      <c r="W3" s="615" t="s">
        <v>76</v>
      </c>
      <c r="X3" s="600"/>
      <c r="Y3" s="610"/>
    </row>
    <row r="4" spans="1:25" s="9" customFormat="1" ht="15" customHeight="1">
      <c r="A4" s="655"/>
      <c r="B4" s="634"/>
      <c r="C4" s="10" t="s">
        <v>77</v>
      </c>
      <c r="D4" s="623"/>
      <c r="E4" s="623"/>
      <c r="F4" s="623"/>
      <c r="G4" s="623"/>
      <c r="H4" s="606"/>
      <c r="I4" s="607"/>
      <c r="J4" s="607"/>
      <c r="K4" s="608"/>
      <c r="L4" s="606"/>
      <c r="M4" s="607"/>
      <c r="N4" s="607"/>
      <c r="O4" s="608"/>
      <c r="P4" s="13" t="s">
        <v>78</v>
      </c>
      <c r="Q4" s="14" t="s">
        <v>79</v>
      </c>
      <c r="R4" s="623"/>
      <c r="S4" s="623"/>
      <c r="T4" s="610"/>
      <c r="U4" s="612"/>
      <c r="V4" s="614"/>
      <c r="W4" s="610"/>
      <c r="X4" s="600"/>
      <c r="Y4" s="610"/>
    </row>
    <row r="5" spans="1:25" s="9" customFormat="1" ht="15" customHeight="1">
      <c r="A5" s="655"/>
      <c r="B5" s="634"/>
      <c r="C5" s="10"/>
      <c r="D5" s="623"/>
      <c r="E5" s="623"/>
      <c r="F5" s="623"/>
      <c r="G5" s="623"/>
      <c r="H5" s="15"/>
      <c r="I5" s="15"/>
      <c r="J5" s="15"/>
      <c r="K5" s="597" t="s">
        <v>17</v>
      </c>
      <c r="L5" s="16"/>
      <c r="M5" s="17"/>
      <c r="N5" s="18"/>
      <c r="O5" s="597" t="s">
        <v>17</v>
      </c>
      <c r="P5" s="13" t="s">
        <v>80</v>
      </c>
      <c r="Q5" s="14" t="s">
        <v>80</v>
      </c>
      <c r="R5" s="623"/>
      <c r="S5" s="623"/>
      <c r="T5" s="610"/>
      <c r="U5" s="612"/>
      <c r="V5" s="614"/>
      <c r="W5" s="610"/>
      <c r="X5" s="600"/>
      <c r="Y5" s="610"/>
    </row>
    <row r="6" spans="1:25" s="9" customFormat="1" ht="15" customHeight="1">
      <c r="A6" s="655"/>
      <c r="B6" s="634"/>
      <c r="C6" s="10"/>
      <c r="D6" s="623"/>
      <c r="E6" s="623"/>
      <c r="F6" s="623"/>
      <c r="G6" s="623"/>
      <c r="H6" s="19" t="s">
        <v>14</v>
      </c>
      <c r="I6" s="20" t="s">
        <v>15</v>
      </c>
      <c r="J6" s="21" t="s">
        <v>16</v>
      </c>
      <c r="K6" s="598"/>
      <c r="L6" s="19" t="s">
        <v>14</v>
      </c>
      <c r="M6" s="20" t="s">
        <v>15</v>
      </c>
      <c r="N6" s="21" t="s">
        <v>16</v>
      </c>
      <c r="O6" s="598"/>
      <c r="P6" s="13" t="s">
        <v>81</v>
      </c>
      <c r="Q6" s="14" t="s">
        <v>81</v>
      </c>
      <c r="R6" s="623"/>
      <c r="S6" s="623"/>
      <c r="T6" s="610"/>
      <c r="U6" s="612"/>
      <c r="V6" s="614"/>
      <c r="W6" s="610"/>
      <c r="X6" s="600"/>
      <c r="Y6" s="610"/>
    </row>
    <row r="7" spans="1:25" s="9" customFormat="1" ht="11.25" customHeight="1">
      <c r="A7" s="656"/>
      <c r="B7" s="657"/>
      <c r="C7" s="478"/>
      <c r="D7" s="651"/>
      <c r="E7" s="651"/>
      <c r="F7" s="651"/>
      <c r="G7" s="651"/>
      <c r="H7" s="479"/>
      <c r="I7" s="479"/>
      <c r="J7" s="479"/>
      <c r="K7" s="640"/>
      <c r="L7" s="475"/>
      <c r="M7" s="480"/>
      <c r="N7" s="481"/>
      <c r="O7" s="640"/>
      <c r="P7" s="482"/>
      <c r="Q7" s="483"/>
      <c r="R7" s="651"/>
      <c r="S7" s="651"/>
      <c r="T7" s="637"/>
      <c r="U7" s="638"/>
      <c r="V7" s="639"/>
      <c r="W7" s="637"/>
      <c r="X7" s="636"/>
      <c r="Y7" s="637"/>
    </row>
    <row r="8" spans="1:25" s="24" customFormat="1" ht="15.75" customHeight="1">
      <c r="A8" s="367">
        <v>1</v>
      </c>
      <c r="B8" s="146">
        <v>2</v>
      </c>
      <c r="C8" s="23">
        <v>3</v>
      </c>
      <c r="D8" s="484">
        <v>4</v>
      </c>
      <c r="E8" s="485">
        <v>5</v>
      </c>
      <c r="F8" s="485">
        <v>6</v>
      </c>
      <c r="G8" s="486">
        <v>7</v>
      </c>
      <c r="H8" s="486">
        <v>8</v>
      </c>
      <c r="I8" s="486">
        <v>9</v>
      </c>
      <c r="J8" s="486">
        <v>10</v>
      </c>
      <c r="K8" s="486">
        <v>11</v>
      </c>
      <c r="L8" s="485">
        <v>12</v>
      </c>
      <c r="M8" s="486">
        <v>13</v>
      </c>
      <c r="N8" s="485">
        <v>14</v>
      </c>
      <c r="O8" s="486">
        <v>15</v>
      </c>
      <c r="P8" s="487">
        <v>16</v>
      </c>
      <c r="Q8" s="487">
        <v>17</v>
      </c>
      <c r="R8" s="485">
        <v>18</v>
      </c>
      <c r="S8" s="486">
        <v>19</v>
      </c>
      <c r="T8" s="485">
        <v>20</v>
      </c>
      <c r="U8" s="486">
        <v>21</v>
      </c>
      <c r="V8" s="485">
        <v>22</v>
      </c>
      <c r="W8" s="486">
        <v>23</v>
      </c>
      <c r="X8" s="485">
        <v>24</v>
      </c>
      <c r="Y8" s="485">
        <v>25</v>
      </c>
    </row>
    <row r="9" spans="1:25" s="24" customFormat="1" ht="16.5" customHeight="1">
      <c r="A9" s="367"/>
      <c r="B9" s="22"/>
      <c r="C9" s="488" t="s">
        <v>18</v>
      </c>
      <c r="D9" s="484"/>
      <c r="E9" s="485"/>
      <c r="F9" s="485"/>
      <c r="G9" s="486"/>
      <c r="H9" s="486"/>
      <c r="I9" s="486"/>
      <c r="J9" s="486"/>
      <c r="K9" s="486"/>
      <c r="L9" s="485"/>
      <c r="M9" s="486"/>
      <c r="N9" s="485"/>
      <c r="O9" s="486"/>
      <c r="P9" s="489"/>
      <c r="Q9" s="489"/>
      <c r="R9" s="485"/>
      <c r="S9" s="486"/>
      <c r="T9" s="485"/>
      <c r="U9" s="486"/>
      <c r="V9" s="485"/>
      <c r="W9" s="486"/>
      <c r="X9" s="490"/>
      <c r="Y9" s="485"/>
    </row>
    <row r="10" spans="1:25" s="349" customFormat="1" ht="16.5" customHeight="1">
      <c r="A10" s="283"/>
      <c r="B10" s="491"/>
      <c r="C10" s="91" t="s">
        <v>19</v>
      </c>
      <c r="D10" s="492"/>
      <c r="E10" s="132"/>
      <c r="F10" s="132"/>
      <c r="G10" s="283"/>
      <c r="H10" s="283"/>
      <c r="I10" s="283"/>
      <c r="J10" s="283"/>
      <c r="K10" s="283"/>
      <c r="L10" s="132"/>
      <c r="M10" s="283"/>
      <c r="N10" s="132"/>
      <c r="O10" s="283"/>
      <c r="P10" s="493"/>
      <c r="Q10" s="493"/>
      <c r="R10" s="132"/>
      <c r="S10" s="283"/>
      <c r="T10" s="132"/>
      <c r="U10" s="283"/>
      <c r="V10" s="132"/>
      <c r="W10" s="283"/>
      <c r="X10" s="494"/>
      <c r="Y10" s="132"/>
    </row>
    <row r="11" spans="1:25" s="349" customFormat="1" ht="16.5" customHeight="1">
      <c r="A11" s="283"/>
      <c r="B11" s="491"/>
      <c r="C11" s="518" t="s">
        <v>82</v>
      </c>
      <c r="D11" s="492"/>
      <c r="E11" s="132"/>
      <c r="F11" s="132"/>
      <c r="G11" s="283"/>
      <c r="H11" s="283"/>
      <c r="I11" s="283"/>
      <c r="J11" s="283"/>
      <c r="K11" s="283"/>
      <c r="L11" s="132"/>
      <c r="M11" s="283"/>
      <c r="N11" s="132"/>
      <c r="O11" s="283"/>
      <c r="P11" s="493"/>
      <c r="Q11" s="493"/>
      <c r="R11" s="132"/>
      <c r="S11" s="283"/>
      <c r="T11" s="132"/>
      <c r="U11" s="283"/>
      <c r="V11" s="132"/>
      <c r="W11" s="283"/>
      <c r="X11" s="494"/>
      <c r="Y11" s="132"/>
    </row>
    <row r="12" spans="1:25" s="107" customFormat="1" ht="16.5" customHeight="1">
      <c r="A12" s="497"/>
      <c r="B12" s="44"/>
      <c r="C12" s="495" t="s">
        <v>296</v>
      </c>
      <c r="D12" s="288"/>
      <c r="E12" s="288"/>
      <c r="F12" s="288"/>
      <c r="G12" s="288"/>
      <c r="H12" s="289"/>
      <c r="I12" s="289"/>
      <c r="J12" s="289"/>
      <c r="K12" s="289"/>
      <c r="L12" s="289"/>
      <c r="M12" s="289"/>
      <c r="N12" s="289"/>
      <c r="O12" s="289"/>
      <c r="P12" s="290"/>
      <c r="Q12" s="290"/>
      <c r="R12" s="278"/>
      <c r="S12" s="278"/>
      <c r="T12" s="278"/>
      <c r="U12" s="278"/>
      <c r="V12" s="496"/>
      <c r="W12" s="496"/>
      <c r="X12" s="290"/>
      <c r="Y12" s="43"/>
    </row>
    <row r="13" spans="1:25" s="107" customFormat="1" ht="16.5" customHeight="1">
      <c r="A13" s="497"/>
      <c r="B13" s="44"/>
      <c r="C13" s="498" t="s">
        <v>309</v>
      </c>
      <c r="D13" s="288"/>
      <c r="E13" s="288"/>
      <c r="F13" s="288"/>
      <c r="G13" s="288"/>
      <c r="H13" s="289"/>
      <c r="I13" s="289"/>
      <c r="J13" s="289"/>
      <c r="K13" s="289"/>
      <c r="L13" s="289"/>
      <c r="M13" s="289"/>
      <c r="N13" s="289"/>
      <c r="O13" s="289"/>
      <c r="P13" s="290"/>
      <c r="Q13" s="290"/>
      <c r="R13" s="278"/>
      <c r="S13" s="278"/>
      <c r="T13" s="278"/>
      <c r="U13" s="278"/>
      <c r="V13" s="496"/>
      <c r="W13" s="496"/>
      <c r="X13" s="290"/>
      <c r="Y13" s="43"/>
    </row>
    <row r="14" spans="1:25" s="107" customFormat="1" ht="16.5" customHeight="1">
      <c r="A14" s="497">
        <v>1</v>
      </c>
      <c r="B14" s="272" t="s">
        <v>297</v>
      </c>
      <c r="C14" s="499" t="s">
        <v>298</v>
      </c>
      <c r="D14" s="46" t="s">
        <v>21</v>
      </c>
      <c r="E14" s="43">
        <v>0</v>
      </c>
      <c r="F14" s="43">
        <v>0</v>
      </c>
      <c r="G14" s="43"/>
      <c r="H14" s="274"/>
      <c r="I14" s="274">
        <v>26</v>
      </c>
      <c r="J14" s="500"/>
      <c r="K14" s="500">
        <f t="shared" ref="K14:K23" si="0">H14+I14+J14</f>
        <v>26</v>
      </c>
      <c r="L14" s="291">
        <f>H14</f>
        <v>0</v>
      </c>
      <c r="M14" s="291">
        <f>I14</f>
        <v>26</v>
      </c>
      <c r="N14" s="414">
        <f>J14</f>
        <v>0</v>
      </c>
      <c r="O14" s="414">
        <f>L14+M14+N14</f>
        <v>26</v>
      </c>
      <c r="P14" s="277">
        <f>O14/W14*V14/1000</f>
        <v>0.32500000000000001</v>
      </c>
      <c r="Q14" s="277">
        <f>O14*X14/1000</f>
        <v>0.35099999999999998</v>
      </c>
      <c r="R14" s="278"/>
      <c r="S14" s="279"/>
      <c r="T14" s="278"/>
      <c r="U14" s="279"/>
      <c r="V14" s="501">
        <v>25</v>
      </c>
      <c r="W14" s="502">
        <v>2</v>
      </c>
      <c r="X14" s="503">
        <v>13.5</v>
      </c>
      <c r="Y14" s="43"/>
    </row>
    <row r="15" spans="1:25" s="107" customFormat="1" ht="16.5" customHeight="1">
      <c r="A15" s="43"/>
      <c r="B15" s="44"/>
      <c r="C15" s="287" t="s">
        <v>86</v>
      </c>
      <c r="D15" s="288"/>
      <c r="E15" s="288"/>
      <c r="F15" s="288"/>
      <c r="G15" s="288"/>
      <c r="H15" s="289"/>
      <c r="I15" s="289">
        <f>SUM(I14:I14)</f>
        <v>26</v>
      </c>
      <c r="J15" s="289"/>
      <c r="K15" s="289">
        <f t="shared" si="0"/>
        <v>26</v>
      </c>
      <c r="L15" s="291">
        <f>H15</f>
        <v>0</v>
      </c>
      <c r="M15" s="289">
        <f>SUM(M14)</f>
        <v>26</v>
      </c>
      <c r="N15" s="289">
        <f>SUM(N14:N14)</f>
        <v>0</v>
      </c>
      <c r="O15" s="289">
        <f>SUM(O14:O14)</f>
        <v>26</v>
      </c>
      <c r="P15" s="290">
        <f>SUM(P14:P14)</f>
        <v>0.32500000000000001</v>
      </c>
      <c r="Q15" s="290">
        <f>SUM(Q14:Q14)</f>
        <v>0.35099999999999998</v>
      </c>
      <c r="R15" s="278"/>
      <c r="S15" s="278"/>
      <c r="T15" s="278"/>
      <c r="U15" s="278"/>
      <c r="V15" s="496"/>
      <c r="W15" s="496"/>
      <c r="X15" s="290"/>
      <c r="Y15" s="43"/>
    </row>
    <row r="16" spans="1:25" s="107" customFormat="1" ht="16.5" customHeight="1">
      <c r="A16" s="497">
        <v>1</v>
      </c>
      <c r="B16" s="272" t="s">
        <v>300</v>
      </c>
      <c r="C16" s="499" t="s">
        <v>301</v>
      </c>
      <c r="D16" s="46" t="s">
        <v>21</v>
      </c>
      <c r="E16" s="43">
        <v>0</v>
      </c>
      <c r="F16" s="43">
        <v>0</v>
      </c>
      <c r="G16" s="43"/>
      <c r="H16" s="275">
        <v>10</v>
      </c>
      <c r="I16" s="274"/>
      <c r="J16" s="500"/>
      <c r="K16" s="500">
        <f t="shared" si="0"/>
        <v>10</v>
      </c>
      <c r="L16" s="291">
        <f>H16</f>
        <v>10</v>
      </c>
      <c r="M16" s="291">
        <f>I16</f>
        <v>0</v>
      </c>
      <c r="N16" s="414">
        <f>J16</f>
        <v>0</v>
      </c>
      <c r="O16" s="414">
        <f>L16+M16+N16</f>
        <v>10</v>
      </c>
      <c r="P16" s="277">
        <f>O16/W16*V16/1000</f>
        <v>0.125</v>
      </c>
      <c r="Q16" s="277">
        <f>O16*X16/1000</f>
        <v>0.13500000000000001</v>
      </c>
      <c r="R16" s="278"/>
      <c r="S16" s="279"/>
      <c r="T16" s="278"/>
      <c r="U16" s="279"/>
      <c r="V16" s="501">
        <v>25</v>
      </c>
      <c r="W16" s="502">
        <v>2</v>
      </c>
      <c r="X16" s="503">
        <v>13.5</v>
      </c>
      <c r="Y16" s="43"/>
    </row>
    <row r="17" spans="1:26" s="107" customFormat="1" ht="16.5" customHeight="1">
      <c r="A17" s="43"/>
      <c r="B17" s="44"/>
      <c r="C17" s="287" t="s">
        <v>86</v>
      </c>
      <c r="D17" s="288"/>
      <c r="E17" s="288"/>
      <c r="F17" s="288"/>
      <c r="G17" s="288"/>
      <c r="H17" s="289">
        <f>SUM(H16:H16)</f>
        <v>10</v>
      </c>
      <c r="I17" s="289"/>
      <c r="J17" s="289">
        <f>SUM(J16:J16)</f>
        <v>0</v>
      </c>
      <c r="K17" s="289">
        <f t="shared" si="0"/>
        <v>10</v>
      </c>
      <c r="L17" s="289">
        <f>SUM(L16)</f>
        <v>10</v>
      </c>
      <c r="M17" s="289">
        <v>0</v>
      </c>
      <c r="N17" s="289">
        <f>SUM(N16:N16)</f>
        <v>0</v>
      </c>
      <c r="O17" s="289">
        <f>SUM(O16:O16)</f>
        <v>10</v>
      </c>
      <c r="P17" s="290">
        <f>SUM(P16:P16)</f>
        <v>0.125</v>
      </c>
      <c r="Q17" s="290">
        <f>SUM(Q16:Q16)</f>
        <v>0.13500000000000001</v>
      </c>
      <c r="R17" s="278"/>
      <c r="S17" s="278"/>
      <c r="T17" s="278"/>
      <c r="U17" s="278"/>
      <c r="V17" s="496"/>
      <c r="W17" s="496"/>
      <c r="X17" s="290"/>
      <c r="Y17" s="43"/>
    </row>
    <row r="18" spans="1:26" s="107" customFormat="1" ht="16.5" customHeight="1">
      <c r="A18" s="497">
        <v>1</v>
      </c>
      <c r="B18" s="272" t="s">
        <v>302</v>
      </c>
      <c r="C18" s="499" t="s">
        <v>303</v>
      </c>
      <c r="D18" s="46" t="s">
        <v>21</v>
      </c>
      <c r="E18" s="43">
        <v>0</v>
      </c>
      <c r="F18" s="43">
        <v>0</v>
      </c>
      <c r="G18" s="43"/>
      <c r="H18" s="275">
        <v>72</v>
      </c>
      <c r="I18" s="274"/>
      <c r="J18" s="500"/>
      <c r="K18" s="500">
        <f t="shared" si="0"/>
        <v>72</v>
      </c>
      <c r="L18" s="291">
        <f>H18</f>
        <v>72</v>
      </c>
      <c r="M18" s="291">
        <f>I18</f>
        <v>0</v>
      </c>
      <c r="N18" s="414">
        <f>J18</f>
        <v>0</v>
      </c>
      <c r="O18" s="414">
        <f>L18+M18+N18</f>
        <v>72</v>
      </c>
      <c r="P18" s="277">
        <f>O18/W18*V18/1000</f>
        <v>5.4999999999999997E-3</v>
      </c>
      <c r="Q18" s="277">
        <f>O18*X18/1000</f>
        <v>2.1599999999999998E-2</v>
      </c>
      <c r="R18" s="278"/>
      <c r="S18" s="279"/>
      <c r="T18" s="278"/>
      <c r="U18" s="279"/>
      <c r="V18" s="501">
        <v>22</v>
      </c>
      <c r="W18" s="502">
        <v>288</v>
      </c>
      <c r="X18" s="503">
        <v>0.3</v>
      </c>
      <c r="Y18" s="43"/>
    </row>
    <row r="19" spans="1:26" s="107" customFormat="1" ht="16.5" customHeight="1">
      <c r="A19" s="43"/>
      <c r="B19" s="44"/>
      <c r="C19" s="287" t="s">
        <v>86</v>
      </c>
      <c r="D19" s="288"/>
      <c r="E19" s="288"/>
      <c r="F19" s="288"/>
      <c r="G19" s="288"/>
      <c r="H19" s="289">
        <f>SUM(H18:H18)</f>
        <v>72</v>
      </c>
      <c r="I19" s="289"/>
      <c r="J19" s="289">
        <f>SUM(J18:J18)</f>
        <v>0</v>
      </c>
      <c r="K19" s="289">
        <f t="shared" si="0"/>
        <v>72</v>
      </c>
      <c r="L19" s="289">
        <f>SUM(L18)</f>
        <v>72</v>
      </c>
      <c r="M19" s="289">
        <v>0</v>
      </c>
      <c r="N19" s="289">
        <f>SUM(N18:N18)</f>
        <v>0</v>
      </c>
      <c r="O19" s="289">
        <f>SUM(O18:O18)</f>
        <v>72</v>
      </c>
      <c r="P19" s="290">
        <f>SUM(P18:P18)</f>
        <v>5.4999999999999997E-3</v>
      </c>
      <c r="Q19" s="290">
        <f>SUM(Q18:Q18)</f>
        <v>2.1599999999999998E-2</v>
      </c>
      <c r="R19" s="278"/>
      <c r="S19" s="278"/>
      <c r="T19" s="278"/>
      <c r="U19" s="278"/>
      <c r="V19" s="496"/>
      <c r="W19" s="496"/>
      <c r="X19" s="290"/>
      <c r="Y19" s="43"/>
    </row>
    <row r="20" spans="1:26" s="107" customFormat="1" ht="16.5" customHeight="1">
      <c r="A20" s="497">
        <v>1</v>
      </c>
      <c r="B20" s="272" t="s">
        <v>304</v>
      </c>
      <c r="C20" s="499" t="s">
        <v>305</v>
      </c>
      <c r="D20" s="46" t="s">
        <v>21</v>
      </c>
      <c r="E20" s="43"/>
      <c r="F20" s="43"/>
      <c r="G20" s="43"/>
      <c r="H20" s="275">
        <v>72</v>
      </c>
      <c r="I20" s="274"/>
      <c r="J20" s="500"/>
      <c r="K20" s="500">
        <f t="shared" si="0"/>
        <v>72</v>
      </c>
      <c r="L20" s="291">
        <f>H20</f>
        <v>72</v>
      </c>
      <c r="M20" s="291">
        <f>I20</f>
        <v>0</v>
      </c>
      <c r="N20" s="414">
        <f>J20</f>
        <v>0</v>
      </c>
      <c r="O20" s="414">
        <f>L20+M20+N20</f>
        <v>72</v>
      </c>
      <c r="P20" s="277">
        <f>O20/W20*V20/1000</f>
        <v>1.395</v>
      </c>
      <c r="Q20" s="277">
        <f>O20*X20/1000</f>
        <v>0.18324000000000001</v>
      </c>
      <c r="R20" s="278"/>
      <c r="S20" s="279"/>
      <c r="T20" s="278"/>
      <c r="U20" s="279"/>
      <c r="V20" s="501">
        <v>155</v>
      </c>
      <c r="W20" s="502">
        <v>8</v>
      </c>
      <c r="X20" s="503">
        <v>2.5449999999999999</v>
      </c>
      <c r="Y20" s="43"/>
    </row>
    <row r="21" spans="1:26" s="107" customFormat="1" ht="16.5" customHeight="1">
      <c r="A21" s="43"/>
      <c r="B21" s="44"/>
      <c r="C21" s="287" t="s">
        <v>86</v>
      </c>
      <c r="D21" s="288"/>
      <c r="E21" s="288"/>
      <c r="F21" s="288"/>
      <c r="G21" s="288"/>
      <c r="H21" s="289">
        <f>SUM(H20:H20)</f>
        <v>72</v>
      </c>
      <c r="I21" s="289"/>
      <c r="J21" s="289">
        <f>SUM(J20:J20)</f>
        <v>0</v>
      </c>
      <c r="K21" s="289">
        <f t="shared" si="0"/>
        <v>72</v>
      </c>
      <c r="L21" s="289">
        <f>SUM(L20)</f>
        <v>72</v>
      </c>
      <c r="M21" s="289">
        <v>0</v>
      </c>
      <c r="N21" s="289">
        <f>SUM(N20:N20)</f>
        <v>0</v>
      </c>
      <c r="O21" s="289">
        <f>SUM(O20:O20)</f>
        <v>72</v>
      </c>
      <c r="P21" s="290">
        <f>SUM(P20:P20)</f>
        <v>1.395</v>
      </c>
      <c r="Q21" s="290">
        <f>SUM(Q20:Q20)</f>
        <v>0.18324000000000001</v>
      </c>
      <c r="R21" s="278"/>
      <c r="S21" s="278"/>
      <c r="T21" s="278"/>
      <c r="U21" s="278"/>
      <c r="V21" s="496"/>
      <c r="W21" s="496"/>
      <c r="X21" s="290"/>
      <c r="Y21" s="43"/>
    </row>
    <row r="22" spans="1:26" s="107" customFormat="1" ht="16.5" customHeight="1">
      <c r="A22" s="497">
        <v>1</v>
      </c>
      <c r="B22" s="272" t="s">
        <v>299</v>
      </c>
      <c r="C22" s="499" t="s">
        <v>310</v>
      </c>
      <c r="D22" s="46" t="s">
        <v>21</v>
      </c>
      <c r="E22" s="43">
        <v>33</v>
      </c>
      <c r="F22" s="43">
        <v>86</v>
      </c>
      <c r="G22" s="43"/>
      <c r="H22" s="275"/>
      <c r="I22" s="275">
        <v>18</v>
      </c>
      <c r="J22" s="500"/>
      <c r="K22" s="504">
        <f t="shared" si="0"/>
        <v>18</v>
      </c>
      <c r="L22" s="291">
        <f t="shared" ref="L22:N23" si="1">H22</f>
        <v>0</v>
      </c>
      <c r="M22" s="291">
        <f t="shared" si="1"/>
        <v>18</v>
      </c>
      <c r="N22" s="414">
        <f t="shared" si="1"/>
        <v>0</v>
      </c>
      <c r="O22" s="414">
        <f>L22+M22+N22</f>
        <v>18</v>
      </c>
      <c r="P22" s="277">
        <f>O22/W22*V22/1000</f>
        <v>0.54</v>
      </c>
      <c r="Q22" s="277">
        <f>O22*X22/1000</f>
        <v>0.30599999999999999</v>
      </c>
      <c r="R22" s="278"/>
      <c r="S22" s="279"/>
      <c r="T22" s="278"/>
      <c r="U22" s="279"/>
      <c r="V22" s="501">
        <v>60</v>
      </c>
      <c r="W22" s="502">
        <v>2</v>
      </c>
      <c r="X22" s="503">
        <v>17</v>
      </c>
      <c r="Y22" s="43"/>
    </row>
    <row r="23" spans="1:26" s="107" customFormat="1" ht="16.5" customHeight="1">
      <c r="A23" s="497">
        <v>2</v>
      </c>
      <c r="B23" s="272" t="s">
        <v>299</v>
      </c>
      <c r="C23" s="499" t="s">
        <v>310</v>
      </c>
      <c r="D23" s="46" t="s">
        <v>21</v>
      </c>
      <c r="E23" s="43">
        <v>0</v>
      </c>
      <c r="F23" s="43">
        <v>0</v>
      </c>
      <c r="G23" s="43"/>
      <c r="H23" s="275">
        <v>74</v>
      </c>
      <c r="I23" s="275"/>
      <c r="J23" s="500"/>
      <c r="K23" s="500">
        <f t="shared" si="0"/>
        <v>74</v>
      </c>
      <c r="L23" s="291">
        <f t="shared" si="1"/>
        <v>74</v>
      </c>
      <c r="M23" s="291">
        <f t="shared" si="1"/>
        <v>0</v>
      </c>
      <c r="N23" s="414">
        <f t="shared" si="1"/>
        <v>0</v>
      </c>
      <c r="O23" s="414">
        <f>L23+M23+N23</f>
        <v>74</v>
      </c>
      <c r="P23" s="277">
        <f>O23/W23*V23/1000</f>
        <v>2.2200000000000002</v>
      </c>
      <c r="Q23" s="277">
        <f>O23*X23/1000</f>
        <v>1.258</v>
      </c>
      <c r="R23" s="278"/>
      <c r="S23" s="279"/>
      <c r="T23" s="278"/>
      <c r="U23" s="279"/>
      <c r="V23" s="501">
        <v>60</v>
      </c>
      <c r="W23" s="502">
        <v>2</v>
      </c>
      <c r="X23" s="503">
        <v>17</v>
      </c>
      <c r="Y23" s="43"/>
    </row>
    <row r="24" spans="1:26" s="107" customFormat="1" ht="16.5" customHeight="1">
      <c r="A24" s="43"/>
      <c r="B24" s="44"/>
      <c r="C24" s="287" t="s">
        <v>86</v>
      </c>
      <c r="D24" s="288"/>
      <c r="E24" s="288"/>
      <c r="F24" s="288"/>
      <c r="G24" s="288"/>
      <c r="H24" s="289">
        <f t="shared" ref="H24:N24" si="2">SUM(H22:H23)</f>
        <v>74</v>
      </c>
      <c r="I24" s="289">
        <f t="shared" si="2"/>
        <v>18</v>
      </c>
      <c r="J24" s="289">
        <f t="shared" si="2"/>
        <v>0</v>
      </c>
      <c r="K24" s="289">
        <f t="shared" si="2"/>
        <v>92</v>
      </c>
      <c r="L24" s="289">
        <f t="shared" si="2"/>
        <v>74</v>
      </c>
      <c r="M24" s="289">
        <f t="shared" si="2"/>
        <v>18</v>
      </c>
      <c r="N24" s="289">
        <f t="shared" si="2"/>
        <v>0</v>
      </c>
      <c r="O24" s="289">
        <f>L24+M24+N24</f>
        <v>92</v>
      </c>
      <c r="P24" s="290">
        <f>SUM(P22:P23)</f>
        <v>2.7600000000000002</v>
      </c>
      <c r="Q24" s="290">
        <f>SUM(Q22:Q23)</f>
        <v>1.5640000000000001</v>
      </c>
      <c r="R24" s="278"/>
      <c r="S24" s="278"/>
      <c r="T24" s="278"/>
      <c r="U24" s="278"/>
      <c r="V24" s="496"/>
      <c r="W24" s="496"/>
      <c r="X24" s="290"/>
      <c r="Y24" s="43"/>
    </row>
    <row r="25" spans="1:26" s="107" customFormat="1" ht="16.5" customHeight="1">
      <c r="A25" s="497">
        <v>1</v>
      </c>
      <c r="B25" s="272" t="s">
        <v>306</v>
      </c>
      <c r="C25" s="499" t="s">
        <v>312</v>
      </c>
      <c r="D25" s="46" t="s">
        <v>21</v>
      </c>
      <c r="E25" s="43"/>
      <c r="F25" s="43"/>
      <c r="G25" s="43"/>
      <c r="H25" s="275">
        <v>9</v>
      </c>
      <c r="I25" s="274"/>
      <c r="J25" s="500"/>
      <c r="K25" s="500">
        <f>H25+I25+J25</f>
        <v>9</v>
      </c>
      <c r="L25" s="291">
        <f>H25</f>
        <v>9</v>
      </c>
      <c r="M25" s="291">
        <f>I25</f>
        <v>0</v>
      </c>
      <c r="N25" s="414">
        <f>J25</f>
        <v>0</v>
      </c>
      <c r="O25" s="414">
        <f>L25+M25+N25</f>
        <v>9</v>
      </c>
      <c r="P25" s="277">
        <f>O25/W25*V25/1000</f>
        <v>2.7E-2</v>
      </c>
      <c r="Q25" s="277">
        <f>O25*X25/1000</f>
        <v>2.7E-2</v>
      </c>
      <c r="R25" s="278"/>
      <c r="S25" s="279"/>
      <c r="T25" s="278"/>
      <c r="U25" s="279"/>
      <c r="V25" s="501">
        <v>3</v>
      </c>
      <c r="W25" s="502">
        <v>1</v>
      </c>
      <c r="X25" s="503">
        <v>3</v>
      </c>
      <c r="Y25" s="43"/>
    </row>
    <row r="26" spans="1:26" s="107" customFormat="1" ht="16.5" customHeight="1">
      <c r="A26" s="43"/>
      <c r="B26" s="44"/>
      <c r="C26" s="287" t="s">
        <v>86</v>
      </c>
      <c r="D26" s="288"/>
      <c r="E26" s="288"/>
      <c r="F26" s="288"/>
      <c r="G26" s="288"/>
      <c r="H26" s="289">
        <f>SUM(H25:H25)</f>
        <v>9</v>
      </c>
      <c r="I26" s="289"/>
      <c r="J26" s="289">
        <f>SUM(J25:J25)</f>
        <v>0</v>
      </c>
      <c r="K26" s="289">
        <f>H26+I26+J26</f>
        <v>9</v>
      </c>
      <c r="L26" s="289">
        <f>SUM(L25)</f>
        <v>9</v>
      </c>
      <c r="M26" s="289">
        <v>0</v>
      </c>
      <c r="N26" s="289">
        <f>SUM(N25:N25)</f>
        <v>0</v>
      </c>
      <c r="O26" s="289">
        <f>SUM(O25:O25)</f>
        <v>9</v>
      </c>
      <c r="P26" s="290">
        <f>SUM(P25:P25)</f>
        <v>2.7E-2</v>
      </c>
      <c r="Q26" s="290">
        <f>SUM(Q25:Q25)</f>
        <v>2.7E-2</v>
      </c>
      <c r="R26" s="278"/>
      <c r="S26" s="278"/>
      <c r="T26" s="278"/>
      <c r="U26" s="278"/>
      <c r="V26" s="496"/>
      <c r="W26" s="496"/>
      <c r="X26" s="290"/>
      <c r="Y26" s="43"/>
    </row>
    <row r="27" spans="1:26" s="107" customFormat="1" ht="16.5" customHeight="1">
      <c r="A27" s="497">
        <v>1</v>
      </c>
      <c r="B27" s="272" t="s">
        <v>307</v>
      </c>
      <c r="C27" s="499" t="s">
        <v>311</v>
      </c>
      <c r="D27" s="46" t="s">
        <v>21</v>
      </c>
      <c r="E27" s="43"/>
      <c r="F27" s="43"/>
      <c r="G27" s="43"/>
      <c r="H27" s="275">
        <v>9</v>
      </c>
      <c r="I27" s="274"/>
      <c r="J27" s="500"/>
      <c r="K27" s="500">
        <f>H27+I27+J27</f>
        <v>9</v>
      </c>
      <c r="L27" s="291">
        <f>H27</f>
        <v>9</v>
      </c>
      <c r="M27" s="291">
        <f>I27</f>
        <v>0</v>
      </c>
      <c r="N27" s="414">
        <f>J27</f>
        <v>0</v>
      </c>
      <c r="O27" s="414">
        <f>L27+M27+N27</f>
        <v>9</v>
      </c>
      <c r="P27" s="277">
        <f>O27/W27*V27/1000</f>
        <v>2.7E-2</v>
      </c>
      <c r="Q27" s="277">
        <f>O27*X27/1000</f>
        <v>2.7E-2</v>
      </c>
      <c r="R27" s="278"/>
      <c r="S27" s="279"/>
      <c r="T27" s="278"/>
      <c r="U27" s="279"/>
      <c r="V27" s="501">
        <v>3</v>
      </c>
      <c r="W27" s="502">
        <v>1</v>
      </c>
      <c r="X27" s="503">
        <v>3</v>
      </c>
      <c r="Y27" s="43"/>
    </row>
    <row r="28" spans="1:26" s="107" customFormat="1" ht="16.5" customHeight="1">
      <c r="A28" s="43"/>
      <c r="B28" s="44"/>
      <c r="C28" s="287" t="s">
        <v>86</v>
      </c>
      <c r="D28" s="288"/>
      <c r="E28" s="288"/>
      <c r="F28" s="288"/>
      <c r="G28" s="288"/>
      <c r="H28" s="289">
        <f>SUM(H27:H27)</f>
        <v>9</v>
      </c>
      <c r="I28" s="289"/>
      <c r="J28" s="289">
        <f>SUM(J27:J27)</f>
        <v>0</v>
      </c>
      <c r="K28" s="289">
        <f>H28+I28+J28</f>
        <v>9</v>
      </c>
      <c r="L28" s="289">
        <f>SUM(L27)</f>
        <v>9</v>
      </c>
      <c r="M28" s="289">
        <v>0</v>
      </c>
      <c r="N28" s="289">
        <f>SUM(N27:N27)</f>
        <v>0</v>
      </c>
      <c r="O28" s="289">
        <f>SUM(O27:O27)</f>
        <v>9</v>
      </c>
      <c r="P28" s="290">
        <f>SUM(P27:P27)</f>
        <v>2.7E-2</v>
      </c>
      <c r="Q28" s="290">
        <f>SUM(Q27:Q27)</f>
        <v>2.7E-2</v>
      </c>
      <c r="R28" s="278"/>
      <c r="S28" s="278"/>
      <c r="T28" s="278"/>
      <c r="U28" s="278"/>
      <c r="V28" s="496"/>
      <c r="W28" s="496"/>
      <c r="X28" s="290"/>
      <c r="Y28" s="43"/>
    </row>
    <row r="29" spans="1:26" s="506" customFormat="1" ht="17.100000000000001" customHeight="1">
      <c r="A29" s="497"/>
      <c r="B29" s="44"/>
      <c r="C29" s="505" t="s">
        <v>308</v>
      </c>
      <c r="D29" s="288"/>
      <c r="E29" s="288"/>
      <c r="F29" s="288"/>
      <c r="G29" s="288"/>
      <c r="H29" s="289"/>
      <c r="I29" s="289"/>
      <c r="J29" s="289"/>
      <c r="K29" s="289"/>
      <c r="L29" s="289"/>
      <c r="M29" s="289"/>
      <c r="N29" s="289"/>
      <c r="O29" s="289"/>
      <c r="P29" s="290">
        <f>SUM(P28,P26,P24,P21,P19,P17,P15)</f>
        <v>4.6644999999999994</v>
      </c>
      <c r="Q29" s="290">
        <f>SUM(Q28,Q26,Q24,Q21,Q19,Q17,Q15)</f>
        <v>2.30884</v>
      </c>
      <c r="R29" s="278"/>
      <c r="S29" s="278"/>
      <c r="T29" s="278"/>
      <c r="U29" s="278"/>
      <c r="V29" s="496"/>
      <c r="W29" s="496"/>
      <c r="X29" s="287"/>
      <c r="Y29" s="43"/>
    </row>
    <row r="30" spans="1:26" ht="14.25" customHeight="1">
      <c r="A30" s="426"/>
      <c r="B30" s="507"/>
      <c r="C30" s="508"/>
      <c r="D30" s="507"/>
      <c r="E30" s="507"/>
      <c r="F30" s="507"/>
      <c r="G30" s="507"/>
      <c r="H30" s="509"/>
      <c r="I30" s="509"/>
      <c r="J30" s="509"/>
      <c r="K30" s="509"/>
      <c r="L30" s="510"/>
      <c r="M30" s="510"/>
      <c r="N30" s="509"/>
      <c r="O30" s="509"/>
      <c r="P30" s="511"/>
      <c r="Q30" s="511"/>
      <c r="R30" s="509"/>
      <c r="S30" s="509"/>
      <c r="T30" s="511"/>
      <c r="U30" s="509"/>
      <c r="V30" s="512"/>
      <c r="W30" s="513"/>
      <c r="X30" s="514"/>
      <c r="Y30" s="513"/>
    </row>
    <row r="31" spans="1:26" ht="18">
      <c r="A31" s="346"/>
      <c r="D31"/>
      <c r="E31" s="8"/>
      <c r="F31" s="26"/>
      <c r="G31" s="26"/>
      <c r="H31" s="26"/>
      <c r="I31" s="26"/>
      <c r="J31" s="26"/>
      <c r="K31" s="26"/>
      <c r="L31" s="27"/>
      <c r="M31" s="27"/>
      <c r="N31" s="27"/>
      <c r="O31" s="27"/>
      <c r="P31" s="515"/>
      <c r="R31" s="516"/>
      <c r="S31" s="27"/>
      <c r="T31" s="27"/>
      <c r="W31" s="27"/>
      <c r="X31" s="517"/>
      <c r="Y31" s="9"/>
      <c r="Z31" s="9"/>
    </row>
    <row r="32" spans="1:26" ht="18">
      <c r="A32" s="346"/>
      <c r="D32"/>
      <c r="E32" s="8"/>
      <c r="F32" s="26"/>
      <c r="G32" s="26"/>
      <c r="H32" s="26"/>
      <c r="I32" s="26"/>
      <c r="J32" s="26"/>
      <c r="K32" s="26"/>
      <c r="L32" s="27"/>
      <c r="M32" s="27"/>
      <c r="N32" s="27"/>
      <c r="O32" s="27"/>
      <c r="P32" s="515"/>
      <c r="R32" s="516"/>
      <c r="S32" s="27"/>
      <c r="T32" s="27"/>
      <c r="W32" s="27"/>
      <c r="X32" s="517"/>
      <c r="Y32" s="9"/>
      <c r="Z32" s="9"/>
    </row>
    <row r="33" spans="1:26" ht="18">
      <c r="A33" s="346"/>
      <c r="D33"/>
      <c r="E33" s="8"/>
      <c r="F33" s="26"/>
      <c r="G33" s="26"/>
      <c r="H33" s="26"/>
      <c r="I33" s="26"/>
      <c r="J33" s="26"/>
      <c r="K33" s="26"/>
      <c r="L33" s="27"/>
      <c r="M33" s="27"/>
      <c r="N33" s="27"/>
      <c r="O33" s="27"/>
      <c r="P33" s="515"/>
      <c r="R33" s="516"/>
      <c r="S33" s="27"/>
      <c r="T33" s="27"/>
      <c r="W33" s="27"/>
      <c r="X33" s="517"/>
      <c r="Y33" s="9"/>
      <c r="Z33" s="9"/>
    </row>
    <row r="34" spans="1:26" ht="18">
      <c r="A34" s="346"/>
      <c r="D34"/>
      <c r="E34" s="8"/>
      <c r="F34" s="26"/>
      <c r="G34" s="26"/>
      <c r="H34" s="26"/>
      <c r="I34" s="26"/>
      <c r="J34" s="26"/>
      <c r="K34" s="26"/>
      <c r="L34" s="27"/>
      <c r="M34" s="27"/>
      <c r="N34" s="27"/>
      <c r="O34" s="27"/>
      <c r="P34" s="515"/>
      <c r="R34" s="516"/>
      <c r="S34" s="27"/>
      <c r="T34" s="27"/>
      <c r="W34" s="27"/>
      <c r="X34" s="517"/>
      <c r="Y34" s="9"/>
      <c r="Z34" s="9"/>
    </row>
    <row r="35" spans="1:26" ht="18">
      <c r="A35" s="346"/>
      <c r="D35"/>
      <c r="E35" s="8"/>
      <c r="F35" s="26"/>
      <c r="G35" s="26"/>
      <c r="H35" s="26"/>
      <c r="I35" s="26"/>
      <c r="J35" s="26"/>
      <c r="K35" s="26"/>
      <c r="L35" s="27"/>
      <c r="M35" s="27"/>
      <c r="N35" s="27"/>
      <c r="O35" s="27"/>
      <c r="P35" s="515"/>
      <c r="R35" s="516"/>
      <c r="S35" s="27"/>
      <c r="T35" s="27"/>
      <c r="W35" s="27"/>
      <c r="X35" s="517"/>
      <c r="Y35" s="9"/>
      <c r="Z35" s="9"/>
    </row>
    <row r="36" spans="1:26" ht="18">
      <c r="A36" s="346"/>
      <c r="D36"/>
      <c r="E36" s="8"/>
      <c r="F36" s="26"/>
      <c r="G36" s="26"/>
      <c r="H36" s="26"/>
      <c r="I36" s="26"/>
      <c r="J36" s="26"/>
      <c r="K36" s="26"/>
      <c r="L36" s="27"/>
      <c r="M36" s="27"/>
      <c r="N36" s="27"/>
      <c r="O36" s="27"/>
      <c r="P36" s="515"/>
      <c r="R36" s="516"/>
      <c r="S36" s="27"/>
      <c r="T36" s="27"/>
      <c r="W36" s="27"/>
      <c r="X36" s="517"/>
      <c r="Y36" s="9"/>
      <c r="Z36" s="9"/>
    </row>
    <row r="37" spans="1:26" ht="18">
      <c r="A37" s="346"/>
      <c r="D37"/>
      <c r="E37" s="8"/>
      <c r="F37" s="26"/>
      <c r="G37" s="26"/>
      <c r="H37" s="26"/>
      <c r="I37" s="26"/>
      <c r="J37" s="26"/>
      <c r="K37" s="26"/>
      <c r="L37" s="27"/>
      <c r="M37" s="27"/>
      <c r="N37" s="27"/>
      <c r="O37" s="27"/>
      <c r="P37" s="515"/>
      <c r="R37" s="516"/>
      <c r="S37" s="27"/>
      <c r="T37" s="27"/>
      <c r="W37" s="27"/>
      <c r="X37" s="517"/>
      <c r="Y37" s="9"/>
      <c r="Z37" s="9"/>
    </row>
    <row r="38" spans="1:26" ht="18">
      <c r="A38" s="346"/>
      <c r="D38"/>
      <c r="E38" s="8"/>
      <c r="F38" s="26"/>
      <c r="G38" s="26"/>
      <c r="H38" s="26"/>
      <c r="I38" s="26"/>
      <c r="J38" s="26"/>
      <c r="K38" s="26"/>
      <c r="L38" s="27"/>
      <c r="M38" s="27"/>
      <c r="N38" s="27"/>
      <c r="O38" s="27"/>
      <c r="P38" s="515"/>
      <c r="R38" s="516"/>
      <c r="S38" s="27"/>
      <c r="T38" s="27"/>
      <c r="W38" s="27"/>
      <c r="X38" s="517"/>
      <c r="Y38" s="9"/>
      <c r="Z38" s="9"/>
    </row>
    <row r="39" spans="1:26" ht="18">
      <c r="A39" s="346"/>
      <c r="D39"/>
      <c r="E39" s="8"/>
      <c r="F39" s="26"/>
      <c r="G39" s="26"/>
      <c r="H39" s="26"/>
      <c r="I39" s="26"/>
      <c r="J39" s="26"/>
      <c r="K39" s="26"/>
      <c r="L39" s="27"/>
      <c r="M39" s="27"/>
      <c r="N39" s="27"/>
      <c r="O39" s="27"/>
      <c r="P39" s="515"/>
      <c r="R39" s="516"/>
      <c r="S39" s="27"/>
      <c r="T39" s="27"/>
      <c r="W39" s="27"/>
      <c r="X39" s="517"/>
      <c r="Y39" s="9"/>
      <c r="Z39" s="9"/>
    </row>
    <row r="40" spans="1:26" ht="18">
      <c r="A40" s="346"/>
      <c r="D40"/>
      <c r="E40" s="8"/>
      <c r="F40" s="26"/>
      <c r="G40" s="26"/>
      <c r="H40" s="26"/>
      <c r="I40" s="26"/>
      <c r="J40" s="26"/>
      <c r="K40" s="26"/>
      <c r="L40" s="27"/>
      <c r="M40" s="27"/>
      <c r="N40" s="27"/>
      <c r="O40" s="27"/>
      <c r="P40" s="515"/>
      <c r="R40" s="516"/>
      <c r="S40" s="27"/>
      <c r="T40" s="27"/>
      <c r="W40" s="27"/>
      <c r="X40" s="517"/>
      <c r="Y40" s="9"/>
      <c r="Z40" s="9"/>
    </row>
    <row r="41" spans="1:26" ht="18">
      <c r="A41" s="346"/>
      <c r="D41"/>
      <c r="E41" s="8"/>
      <c r="F41" s="26"/>
      <c r="G41" s="26"/>
      <c r="H41" s="26"/>
      <c r="I41" s="26"/>
      <c r="J41" s="26"/>
      <c r="K41" s="26"/>
      <c r="L41" s="27"/>
      <c r="M41" s="27"/>
      <c r="N41" s="27"/>
      <c r="O41" s="27"/>
      <c r="P41" s="515"/>
      <c r="R41" s="516"/>
      <c r="S41" s="27"/>
      <c r="T41" s="27"/>
      <c r="W41" s="27"/>
      <c r="X41" s="517"/>
      <c r="Y41" s="9"/>
      <c r="Z41" s="9"/>
    </row>
    <row r="42" spans="1:26" ht="18">
      <c r="A42" s="346"/>
      <c r="D42"/>
      <c r="E42" s="8"/>
      <c r="F42" s="26"/>
      <c r="G42" s="26"/>
      <c r="H42" s="26"/>
      <c r="I42" s="26"/>
      <c r="J42" s="26"/>
      <c r="K42" s="26"/>
      <c r="L42" s="27"/>
      <c r="M42" s="27"/>
      <c r="N42" s="27"/>
      <c r="O42" s="27"/>
      <c r="P42" s="515"/>
      <c r="R42" s="516"/>
      <c r="S42" s="27"/>
      <c r="T42" s="27"/>
      <c r="W42" s="27"/>
      <c r="X42" s="517"/>
      <c r="Y42" s="9"/>
      <c r="Z42" s="9"/>
    </row>
    <row r="43" spans="1:26" ht="18">
      <c r="A43" s="346"/>
      <c r="D43"/>
      <c r="E43" s="8"/>
      <c r="F43" s="26"/>
      <c r="G43" s="26"/>
      <c r="H43" s="26"/>
      <c r="I43" s="26"/>
      <c r="J43" s="26"/>
      <c r="K43" s="26"/>
      <c r="L43" s="27"/>
      <c r="M43" s="27"/>
      <c r="N43" s="27"/>
      <c r="O43" s="27"/>
      <c r="P43" s="515"/>
      <c r="R43" s="516"/>
      <c r="S43" s="27"/>
      <c r="T43" s="27"/>
      <c r="W43" s="27"/>
      <c r="X43" s="517"/>
      <c r="Y43" s="9"/>
      <c r="Z43" s="9"/>
    </row>
    <row r="44" spans="1:26" ht="18">
      <c r="A44" s="346"/>
      <c r="D44"/>
      <c r="E44" s="8"/>
      <c r="F44" s="26"/>
      <c r="G44" s="26"/>
      <c r="H44" s="26"/>
      <c r="I44" s="26"/>
      <c r="J44" s="26"/>
      <c r="K44" s="26"/>
      <c r="L44" s="27"/>
      <c r="M44" s="27"/>
      <c r="N44" s="27"/>
      <c r="O44" s="27"/>
      <c r="P44" s="515"/>
      <c r="R44" s="516"/>
      <c r="S44" s="27"/>
      <c r="T44" s="27"/>
      <c r="W44" s="27"/>
      <c r="X44" s="517"/>
      <c r="Y44" s="9"/>
      <c r="Z44" s="9"/>
    </row>
    <row r="45" spans="1:26" ht="18">
      <c r="A45" s="346"/>
      <c r="D45"/>
      <c r="E45" s="8"/>
      <c r="F45" s="26"/>
      <c r="G45" s="26"/>
      <c r="H45" s="26"/>
      <c r="I45" s="26"/>
      <c r="J45" s="26"/>
      <c r="K45" s="26"/>
      <c r="L45" s="27"/>
      <c r="M45" s="27"/>
      <c r="N45" s="27"/>
      <c r="O45" s="27"/>
      <c r="P45" s="515"/>
      <c r="R45" s="516"/>
      <c r="S45" s="27"/>
      <c r="T45" s="27"/>
      <c r="W45" s="27"/>
      <c r="X45" s="517"/>
      <c r="Y45" s="9"/>
      <c r="Z45" s="9"/>
    </row>
    <row r="46" spans="1:26" ht="18">
      <c r="A46" s="346"/>
      <c r="D46"/>
      <c r="E46" s="8"/>
      <c r="F46" s="26"/>
      <c r="G46" s="26"/>
      <c r="H46" s="26"/>
      <c r="I46" s="26"/>
      <c r="J46" s="26"/>
      <c r="K46" s="26"/>
      <c r="L46" s="27"/>
      <c r="M46" s="27"/>
      <c r="N46" s="27"/>
      <c r="O46" s="27"/>
      <c r="P46" s="515"/>
      <c r="R46" s="516"/>
      <c r="S46" s="27"/>
      <c r="T46" s="27"/>
      <c r="W46" s="27"/>
      <c r="X46" s="517"/>
      <c r="Y46" s="9"/>
      <c r="Z46" s="9"/>
    </row>
    <row r="47" spans="1:26" ht="18">
      <c r="A47" s="346"/>
      <c r="D47"/>
      <c r="E47" s="8"/>
      <c r="F47" s="26"/>
      <c r="G47" s="26"/>
      <c r="H47" s="26"/>
      <c r="I47" s="26"/>
      <c r="J47" s="26"/>
      <c r="K47" s="26"/>
      <c r="L47" s="27"/>
      <c r="M47" s="27"/>
      <c r="N47" s="27"/>
      <c r="O47" s="27"/>
      <c r="P47" s="515"/>
      <c r="R47" s="516"/>
      <c r="S47" s="27"/>
      <c r="T47" s="27"/>
      <c r="W47" s="27"/>
      <c r="X47" s="517"/>
      <c r="Y47" s="9"/>
      <c r="Z47" s="9"/>
    </row>
    <row r="48" spans="1:26" ht="18">
      <c r="A48" s="346"/>
      <c r="D48"/>
      <c r="E48" s="8"/>
      <c r="F48" s="26"/>
      <c r="G48" s="26"/>
      <c r="H48" s="26"/>
      <c r="I48" s="26"/>
      <c r="J48" s="26"/>
      <c r="K48" s="26"/>
      <c r="L48" s="27"/>
      <c r="M48" s="27"/>
      <c r="N48" s="27"/>
      <c r="O48" s="27"/>
      <c r="P48" s="515"/>
      <c r="R48" s="516"/>
      <c r="S48" s="27"/>
      <c r="T48" s="27"/>
      <c r="W48" s="27"/>
      <c r="X48" s="517"/>
      <c r="Y48" s="9"/>
      <c r="Z48" s="9"/>
    </row>
    <row r="49" spans="1:26" ht="18">
      <c r="A49" s="346"/>
      <c r="D49"/>
      <c r="E49" s="8"/>
      <c r="F49" s="26"/>
      <c r="G49" s="26"/>
      <c r="H49" s="26"/>
      <c r="I49" s="26"/>
      <c r="J49" s="26"/>
      <c r="K49" s="26"/>
      <c r="L49" s="27"/>
      <c r="M49" s="27"/>
      <c r="N49" s="27"/>
      <c r="O49" s="27"/>
      <c r="P49" s="515"/>
      <c r="R49" s="516"/>
      <c r="S49" s="27"/>
      <c r="T49" s="27"/>
      <c r="W49" s="27"/>
      <c r="X49" s="517"/>
      <c r="Y49" s="9"/>
      <c r="Z49" s="9"/>
    </row>
    <row r="50" spans="1:26" ht="18">
      <c r="A50" s="346"/>
      <c r="D50"/>
      <c r="E50" s="8"/>
      <c r="F50" s="26"/>
      <c r="G50" s="26"/>
      <c r="H50" s="26"/>
      <c r="I50" s="26"/>
      <c r="J50" s="26"/>
      <c r="K50" s="26"/>
      <c r="L50" s="27"/>
      <c r="M50" s="27"/>
      <c r="N50" s="27"/>
      <c r="O50" s="27"/>
      <c r="P50" s="515"/>
      <c r="R50" s="516"/>
      <c r="S50" s="27"/>
      <c r="T50" s="27"/>
      <c r="W50" s="27"/>
      <c r="X50" s="517"/>
      <c r="Y50" s="9"/>
      <c r="Z50" s="9"/>
    </row>
    <row r="51" spans="1:26" ht="18">
      <c r="A51" s="346"/>
      <c r="D51"/>
      <c r="E51" s="8"/>
      <c r="F51" s="26"/>
      <c r="G51" s="26"/>
      <c r="H51" s="26"/>
      <c r="I51" s="26"/>
      <c r="J51" s="26"/>
      <c r="K51" s="26"/>
      <c r="L51" s="27"/>
      <c r="M51" s="27"/>
      <c r="N51" s="27"/>
      <c r="O51" s="27"/>
      <c r="P51" s="515"/>
      <c r="R51" s="516"/>
      <c r="S51" s="27"/>
      <c r="T51" s="27"/>
      <c r="W51" s="27"/>
      <c r="X51" s="517"/>
      <c r="Y51" s="9"/>
      <c r="Z51" s="9"/>
    </row>
    <row r="52" spans="1:26" ht="18">
      <c r="A52" s="346"/>
      <c r="D52"/>
      <c r="E52" s="8"/>
      <c r="F52" s="26"/>
      <c r="G52" s="26"/>
      <c r="H52" s="26"/>
      <c r="I52" s="26"/>
      <c r="J52" s="26"/>
      <c r="K52" s="26"/>
      <c r="L52" s="27"/>
      <c r="M52" s="27"/>
      <c r="N52" s="27"/>
      <c r="O52" s="27"/>
      <c r="P52" s="515"/>
      <c r="R52" s="516"/>
      <c r="S52" s="27"/>
      <c r="T52" s="27"/>
      <c r="W52" s="27"/>
      <c r="X52" s="517"/>
      <c r="Y52" s="9"/>
      <c r="Z52" s="9"/>
    </row>
    <row r="53" spans="1:26" ht="18">
      <c r="A53" s="346"/>
      <c r="D53"/>
      <c r="E53" s="8"/>
      <c r="F53" s="26"/>
      <c r="G53" s="26"/>
      <c r="H53" s="26"/>
      <c r="I53" s="26"/>
      <c r="J53" s="26"/>
      <c r="K53" s="26"/>
      <c r="L53" s="27"/>
      <c r="M53" s="27"/>
      <c r="N53" s="27"/>
      <c r="O53" s="27"/>
      <c r="P53" s="515"/>
      <c r="R53" s="516"/>
      <c r="S53" s="27"/>
      <c r="T53" s="27"/>
      <c r="W53" s="27"/>
      <c r="X53" s="517"/>
      <c r="Y53" s="9"/>
      <c r="Z53" s="9"/>
    </row>
    <row r="54" spans="1:26" ht="18">
      <c r="A54" s="346"/>
      <c r="D54"/>
      <c r="E54" s="8"/>
      <c r="F54" s="26"/>
      <c r="G54" s="26"/>
      <c r="H54" s="26"/>
      <c r="I54" s="26"/>
      <c r="J54" s="26"/>
      <c r="K54" s="26"/>
      <c r="L54" s="27"/>
      <c r="M54" s="27"/>
      <c r="N54" s="27"/>
      <c r="O54" s="27"/>
      <c r="P54" s="515"/>
      <c r="R54" s="516"/>
      <c r="S54" s="27"/>
      <c r="T54" s="27"/>
      <c r="W54" s="27"/>
      <c r="X54" s="517"/>
      <c r="Y54" s="9"/>
      <c r="Z54" s="9"/>
    </row>
    <row r="55" spans="1:26" ht="18">
      <c r="A55" s="346"/>
      <c r="D55"/>
      <c r="E55" s="8"/>
      <c r="F55" s="26"/>
      <c r="G55" s="26"/>
      <c r="H55" s="26"/>
      <c r="I55" s="26"/>
      <c r="J55" s="26"/>
      <c r="K55" s="26"/>
      <c r="L55" s="27"/>
      <c r="M55" s="27"/>
      <c r="N55" s="27"/>
      <c r="O55" s="27"/>
      <c r="P55" s="515"/>
      <c r="R55" s="516"/>
      <c r="S55" s="27"/>
      <c r="T55" s="27"/>
      <c r="W55" s="27"/>
      <c r="X55" s="517"/>
      <c r="Y55" s="9"/>
      <c r="Z55" s="9"/>
    </row>
    <row r="56" spans="1:26" ht="18">
      <c r="A56" s="346"/>
      <c r="D56"/>
      <c r="E56" s="8"/>
      <c r="F56" s="26"/>
      <c r="G56" s="26"/>
      <c r="H56" s="26"/>
      <c r="I56" s="26"/>
      <c r="J56" s="26"/>
      <c r="K56" s="26"/>
      <c r="L56" s="27"/>
      <c r="M56" s="27"/>
      <c r="N56" s="27"/>
      <c r="O56" s="27"/>
      <c r="P56" s="515"/>
      <c r="R56" s="516"/>
      <c r="S56" s="27"/>
      <c r="T56" s="27"/>
      <c r="W56" s="27"/>
      <c r="X56" s="517"/>
      <c r="Y56" s="9"/>
      <c r="Z56" s="9"/>
    </row>
    <row r="57" spans="1:26" ht="18">
      <c r="A57" s="346"/>
      <c r="D57"/>
      <c r="E57" s="8"/>
      <c r="F57" s="26"/>
      <c r="G57" s="26"/>
      <c r="H57" s="26"/>
      <c r="I57" s="26"/>
      <c r="J57" s="26"/>
      <c r="K57" s="26"/>
      <c r="L57" s="27"/>
      <c r="M57" s="27"/>
      <c r="N57" s="27"/>
      <c r="O57" s="27"/>
      <c r="P57" s="515"/>
      <c r="R57" s="516"/>
      <c r="S57" s="27"/>
      <c r="T57" s="27"/>
      <c r="W57" s="27"/>
      <c r="X57" s="517"/>
      <c r="Y57" s="9"/>
      <c r="Z57" s="9"/>
    </row>
    <row r="58" spans="1:26" ht="18">
      <c r="A58" s="346"/>
      <c r="D58"/>
      <c r="E58" s="8"/>
      <c r="F58" s="26"/>
      <c r="G58" s="26"/>
      <c r="H58" s="26"/>
      <c r="I58" s="26"/>
      <c r="J58" s="26"/>
      <c r="K58" s="26"/>
      <c r="L58" s="27"/>
      <c r="M58" s="27"/>
      <c r="N58" s="27"/>
      <c r="O58" s="27"/>
      <c r="P58" s="515"/>
      <c r="R58" s="516"/>
      <c r="S58" s="27"/>
      <c r="T58" s="27"/>
      <c r="W58" s="27"/>
      <c r="X58" s="517"/>
      <c r="Y58" s="9"/>
      <c r="Z58" s="9"/>
    </row>
    <row r="59" spans="1:26" ht="18">
      <c r="A59" s="346"/>
      <c r="D59"/>
      <c r="E59" s="8"/>
      <c r="F59" s="26"/>
      <c r="G59" s="26"/>
      <c r="H59" s="26"/>
      <c r="I59" s="26"/>
      <c r="J59" s="26"/>
      <c r="K59" s="26"/>
      <c r="L59" s="27"/>
      <c r="M59" s="27"/>
      <c r="N59" s="27"/>
      <c r="O59" s="27"/>
      <c r="P59" s="515"/>
      <c r="R59" s="516"/>
      <c r="S59" s="27"/>
      <c r="T59" s="27"/>
      <c r="W59" s="27"/>
      <c r="X59" s="517"/>
      <c r="Y59" s="9"/>
      <c r="Z59" s="9"/>
    </row>
    <row r="60" spans="1:26" ht="18">
      <c r="A60" s="346"/>
      <c r="D60"/>
      <c r="E60" s="8"/>
      <c r="F60" s="26"/>
      <c r="G60" s="26"/>
      <c r="H60" s="26"/>
      <c r="I60" s="26"/>
      <c r="J60" s="26"/>
      <c r="K60" s="26"/>
      <c r="L60" s="27"/>
      <c r="M60" s="27"/>
      <c r="N60" s="27"/>
      <c r="O60" s="27"/>
      <c r="P60" s="515"/>
      <c r="R60" s="516"/>
      <c r="S60" s="27"/>
      <c r="T60" s="27"/>
      <c r="W60" s="27"/>
      <c r="X60" s="517"/>
      <c r="Y60" s="9"/>
      <c r="Z60" s="9"/>
    </row>
    <row r="61" spans="1:26" ht="18">
      <c r="A61" s="346"/>
      <c r="D61"/>
      <c r="E61" s="8"/>
      <c r="F61" s="26"/>
      <c r="G61" s="26"/>
      <c r="H61" s="26"/>
      <c r="I61" s="26"/>
      <c r="J61" s="26"/>
      <c r="K61" s="26"/>
      <c r="L61" s="27"/>
      <c r="M61" s="27"/>
      <c r="N61" s="27"/>
      <c r="O61" s="27"/>
      <c r="P61" s="515"/>
      <c r="R61" s="516"/>
      <c r="S61" s="27"/>
      <c r="T61" s="27"/>
      <c r="W61" s="27"/>
      <c r="X61" s="517"/>
      <c r="Y61" s="9"/>
      <c r="Z61" s="9"/>
    </row>
    <row r="62" spans="1:26" ht="18">
      <c r="A62" s="346"/>
      <c r="D62"/>
      <c r="E62" s="8"/>
      <c r="F62" s="26"/>
      <c r="G62" s="26"/>
      <c r="H62" s="26"/>
      <c r="I62" s="26"/>
      <c r="J62" s="26"/>
      <c r="K62" s="26"/>
      <c r="L62" s="27"/>
      <c r="M62" s="27"/>
      <c r="N62" s="27"/>
      <c r="O62" s="27"/>
      <c r="P62" s="515"/>
      <c r="R62" s="516"/>
      <c r="S62" s="27"/>
      <c r="T62" s="27"/>
      <c r="W62" s="27"/>
      <c r="X62" s="517"/>
      <c r="Y62" s="9"/>
      <c r="Z62" s="9"/>
    </row>
    <row r="63" spans="1:26" ht="18">
      <c r="A63" s="346"/>
      <c r="D63"/>
      <c r="E63" s="8"/>
      <c r="F63" s="26"/>
      <c r="G63" s="26"/>
      <c r="H63" s="26"/>
      <c r="I63" s="26"/>
      <c r="J63" s="26"/>
      <c r="K63" s="26"/>
      <c r="L63" s="27"/>
      <c r="M63" s="27"/>
      <c r="N63" s="27"/>
      <c r="O63" s="27"/>
      <c r="P63" s="515"/>
      <c r="R63" s="516"/>
      <c r="S63" s="27"/>
      <c r="T63" s="27"/>
      <c r="W63" s="27"/>
      <c r="X63" s="517"/>
      <c r="Y63" s="9"/>
      <c r="Z63" s="9"/>
    </row>
    <row r="64" spans="1:26" ht="18">
      <c r="A64" s="346"/>
      <c r="D64"/>
      <c r="E64" s="8"/>
      <c r="F64" s="26"/>
      <c r="G64" s="26"/>
      <c r="H64" s="26"/>
      <c r="I64" s="26"/>
      <c r="J64" s="26"/>
      <c r="K64" s="26"/>
      <c r="L64" s="27"/>
      <c r="M64" s="27"/>
      <c r="N64" s="27"/>
      <c r="O64" s="27"/>
      <c r="P64" s="515"/>
      <c r="R64" s="516"/>
      <c r="S64" s="27"/>
      <c r="T64" s="27"/>
      <c r="W64" s="27"/>
      <c r="X64" s="517"/>
      <c r="Y64" s="9"/>
      <c r="Z64" s="9"/>
    </row>
    <row r="65" spans="1:26" ht="18">
      <c r="A65" s="346"/>
      <c r="D65"/>
      <c r="E65" s="8"/>
      <c r="F65" s="26"/>
      <c r="G65" s="26"/>
      <c r="H65" s="26"/>
      <c r="I65" s="26"/>
      <c r="J65" s="26"/>
      <c r="K65" s="26"/>
      <c r="L65" s="27"/>
      <c r="M65" s="27"/>
      <c r="N65" s="27"/>
      <c r="O65" s="27"/>
      <c r="P65" s="515"/>
      <c r="R65" s="516"/>
      <c r="S65" s="27"/>
      <c r="T65" s="27"/>
      <c r="W65" s="27"/>
      <c r="X65" s="517"/>
      <c r="Y65" s="9"/>
      <c r="Z65" s="9"/>
    </row>
    <row r="66" spans="1:26" ht="18">
      <c r="A66" s="346"/>
      <c r="D66"/>
      <c r="E66" s="8"/>
      <c r="F66" s="26"/>
      <c r="G66" s="26"/>
      <c r="H66" s="26"/>
      <c r="I66" s="26"/>
      <c r="J66" s="26"/>
      <c r="K66" s="26"/>
      <c r="L66" s="27"/>
      <c r="M66" s="27"/>
      <c r="N66" s="27"/>
      <c r="O66" s="27"/>
      <c r="P66" s="515"/>
      <c r="R66" s="516"/>
      <c r="S66" s="27"/>
      <c r="T66" s="27"/>
      <c r="W66" s="27"/>
      <c r="X66" s="517"/>
      <c r="Y66" s="9"/>
      <c r="Z66" s="9"/>
    </row>
    <row r="67" spans="1:26" ht="18">
      <c r="A67" s="346"/>
      <c r="B67" s="30"/>
      <c r="C67" s="30"/>
      <c r="D67"/>
      <c r="F67" s="26"/>
      <c r="G67" s="26"/>
      <c r="H67" s="26"/>
      <c r="I67" s="26"/>
      <c r="J67" s="26"/>
      <c r="K67" s="26"/>
      <c r="L67" s="9"/>
      <c r="M67" s="9"/>
      <c r="N67" s="31"/>
      <c r="O67" s="9"/>
      <c r="P67" s="32"/>
      <c r="Q67" s="32"/>
      <c r="R67" s="9"/>
      <c r="S67" s="9"/>
      <c r="T67" s="9"/>
      <c r="U67" s="27"/>
      <c r="V67" s="27"/>
      <c r="W67" s="27"/>
      <c r="X67" s="517"/>
      <c r="Y67" s="9"/>
      <c r="Z67" s="9"/>
    </row>
    <row r="68" spans="1:26" ht="18">
      <c r="A68" s="346"/>
      <c r="B68" s="30"/>
      <c r="C68" s="30"/>
      <c r="D68"/>
      <c r="F68" s="26"/>
      <c r="G68" s="26"/>
      <c r="H68" s="26"/>
      <c r="I68" s="26"/>
      <c r="J68" s="26"/>
      <c r="K68" s="26"/>
      <c r="L68" s="9"/>
      <c r="M68" s="9"/>
      <c r="N68" s="31"/>
      <c r="O68" s="9"/>
      <c r="P68" s="32"/>
      <c r="Q68" s="32"/>
      <c r="R68" s="9"/>
      <c r="S68" s="9"/>
      <c r="T68" s="9"/>
      <c r="U68" s="27"/>
      <c r="V68" s="27"/>
      <c r="W68" s="27"/>
      <c r="X68" s="517"/>
      <c r="Y68" s="9"/>
      <c r="Z68" s="9"/>
    </row>
    <row r="69" spans="1:26" ht="18">
      <c r="A69" s="346"/>
      <c r="B69" s="30"/>
      <c r="C69" s="30"/>
      <c r="D69"/>
      <c r="F69" s="26"/>
      <c r="G69" s="26"/>
      <c r="H69" s="26"/>
      <c r="I69" s="26"/>
      <c r="J69" s="26"/>
      <c r="K69" s="26"/>
      <c r="L69" s="9"/>
      <c r="M69" s="9"/>
      <c r="N69" s="31"/>
      <c r="O69" s="9"/>
      <c r="P69" s="32"/>
      <c r="Q69" s="32"/>
      <c r="R69" s="9"/>
      <c r="S69" s="9"/>
      <c r="T69" s="9"/>
      <c r="U69" s="27"/>
      <c r="V69" s="27"/>
      <c r="W69" s="27"/>
      <c r="X69" s="517"/>
      <c r="Y69" s="9"/>
      <c r="Z69" s="9"/>
    </row>
    <row r="70" spans="1:26" ht="18">
      <c r="A70" s="346"/>
      <c r="B70" s="30"/>
      <c r="C70" s="30"/>
      <c r="D70"/>
      <c r="F70" s="26"/>
      <c r="G70" s="26"/>
      <c r="H70" s="26"/>
      <c r="I70" s="26"/>
      <c r="J70" s="26"/>
      <c r="K70" s="26"/>
      <c r="L70" s="9"/>
      <c r="M70" s="9"/>
      <c r="N70" s="31"/>
      <c r="O70" s="9"/>
      <c r="P70" s="32"/>
      <c r="Q70" s="32"/>
      <c r="R70" s="9"/>
      <c r="S70" s="9"/>
      <c r="T70" s="9"/>
      <c r="U70" s="27"/>
      <c r="V70" s="27"/>
      <c r="W70" s="27"/>
      <c r="X70" s="517"/>
      <c r="Y70" s="9"/>
      <c r="Z70" s="9"/>
    </row>
    <row r="71" spans="1:26" ht="18">
      <c r="A71" s="346"/>
      <c r="B71" s="30"/>
      <c r="C71" s="30"/>
      <c r="D71"/>
      <c r="F71" s="26"/>
      <c r="G71" s="26"/>
      <c r="H71" s="26"/>
      <c r="I71" s="26"/>
      <c r="J71" s="26"/>
      <c r="K71" s="26"/>
      <c r="L71" s="9"/>
      <c r="M71" s="9"/>
      <c r="N71" s="31"/>
      <c r="O71" s="9"/>
      <c r="P71" s="32"/>
      <c r="Q71" s="32"/>
      <c r="R71" s="9"/>
      <c r="S71" s="9"/>
      <c r="T71" s="9"/>
      <c r="U71" s="27"/>
      <c r="V71" s="27"/>
      <c r="W71" s="27"/>
      <c r="X71" s="517"/>
      <c r="Y71" s="9"/>
      <c r="Z71" s="9"/>
    </row>
    <row r="72" spans="1:26" ht="18">
      <c r="A72" s="346"/>
      <c r="B72" s="30"/>
      <c r="C72" s="30"/>
      <c r="D72"/>
      <c r="F72" s="26"/>
      <c r="G72" s="26"/>
      <c r="H72" s="26"/>
      <c r="I72" s="26"/>
      <c r="J72" s="26"/>
      <c r="K72" s="26"/>
      <c r="L72" s="9"/>
      <c r="M72" s="9"/>
      <c r="N72" s="31"/>
      <c r="O72" s="9"/>
      <c r="P72" s="32"/>
      <c r="Q72" s="32"/>
      <c r="R72" s="9"/>
      <c r="S72" s="9"/>
      <c r="T72" s="9"/>
      <c r="U72" s="27"/>
      <c r="V72" s="27"/>
      <c r="W72" s="27"/>
      <c r="X72" s="517"/>
      <c r="Y72" s="9"/>
      <c r="Z72" s="9"/>
    </row>
    <row r="73" spans="1:26" ht="18">
      <c r="A73" s="346"/>
      <c r="B73" s="30"/>
      <c r="C73" s="30"/>
      <c r="D73"/>
      <c r="F73" s="26"/>
      <c r="G73" s="26"/>
      <c r="H73" s="26"/>
      <c r="I73" s="26"/>
      <c r="J73" s="26"/>
      <c r="K73" s="26"/>
      <c r="L73" s="9"/>
      <c r="M73" s="9"/>
      <c r="N73" s="31"/>
      <c r="O73" s="9"/>
      <c r="P73" s="32"/>
      <c r="Q73" s="32"/>
      <c r="R73" s="9"/>
      <c r="S73" s="9"/>
      <c r="T73" s="9"/>
      <c r="U73" s="27"/>
      <c r="V73" s="27"/>
      <c r="W73" s="27"/>
      <c r="X73" s="517"/>
      <c r="Y73" s="9"/>
      <c r="Z73" s="9"/>
    </row>
    <row r="74" spans="1:26" ht="18">
      <c r="A74" s="346"/>
      <c r="B74" s="30"/>
      <c r="C74" s="30"/>
      <c r="D74"/>
      <c r="F74" s="26"/>
      <c r="G74" s="26"/>
      <c r="H74" s="26"/>
      <c r="I74" s="26"/>
      <c r="J74" s="26"/>
      <c r="K74" s="26"/>
      <c r="L74" s="9"/>
      <c r="M74" s="9"/>
      <c r="N74" s="31"/>
      <c r="O74" s="9"/>
      <c r="P74" s="32"/>
      <c r="Q74" s="32"/>
      <c r="R74" s="9"/>
      <c r="S74" s="9"/>
      <c r="T74" s="9"/>
      <c r="U74" s="27"/>
      <c r="V74" s="27"/>
      <c r="W74" s="27"/>
      <c r="X74" s="517"/>
      <c r="Y74" s="9"/>
      <c r="Z74" s="9"/>
    </row>
    <row r="75" spans="1:26" ht="18">
      <c r="A75" s="346"/>
      <c r="B75" s="30"/>
      <c r="C75" s="30"/>
      <c r="D75"/>
      <c r="F75" s="26"/>
      <c r="G75" s="26"/>
      <c r="H75" s="26"/>
      <c r="I75" s="26"/>
      <c r="J75" s="26"/>
      <c r="K75" s="26"/>
      <c r="L75" s="9"/>
      <c r="M75" s="9"/>
      <c r="N75" s="31"/>
      <c r="O75" s="9"/>
      <c r="P75" s="32"/>
      <c r="Q75" s="32"/>
      <c r="R75" s="9"/>
      <c r="S75" s="9"/>
      <c r="T75" s="9"/>
      <c r="U75" s="27"/>
      <c r="V75" s="27"/>
      <c r="W75" s="27"/>
      <c r="X75" s="517"/>
      <c r="Y75" s="9"/>
      <c r="Z75" s="9"/>
    </row>
    <row r="76" spans="1:26" ht="18">
      <c r="A76" s="346"/>
      <c r="B76" s="30"/>
      <c r="C76" s="30"/>
      <c r="D76"/>
      <c r="F76" s="26"/>
      <c r="G76" s="26"/>
      <c r="H76" s="26"/>
      <c r="I76" s="26"/>
      <c r="J76" s="26"/>
      <c r="K76" s="26"/>
      <c r="L76" s="9"/>
      <c r="M76" s="9"/>
      <c r="N76" s="31"/>
      <c r="O76" s="9"/>
      <c r="P76" s="32"/>
      <c r="Q76" s="32"/>
      <c r="R76" s="9"/>
      <c r="S76" s="9"/>
      <c r="T76" s="9"/>
      <c r="U76" s="27"/>
      <c r="V76" s="27"/>
      <c r="W76" s="27"/>
      <c r="X76" s="517"/>
      <c r="Y76" s="9"/>
      <c r="Z76" s="9"/>
    </row>
    <row r="77" spans="1:26" ht="18">
      <c r="A77" s="346"/>
      <c r="B77" s="30"/>
      <c r="C77" s="30"/>
      <c r="D77"/>
      <c r="F77" s="26"/>
      <c r="G77" s="26"/>
      <c r="H77" s="26"/>
      <c r="I77" s="26"/>
      <c r="J77" s="26"/>
      <c r="K77" s="26"/>
      <c r="L77" s="9"/>
      <c r="M77" s="9"/>
      <c r="N77" s="31"/>
      <c r="O77" s="9"/>
      <c r="P77" s="32"/>
      <c r="Q77" s="32"/>
      <c r="R77" s="9"/>
      <c r="S77" s="9"/>
      <c r="T77" s="9"/>
      <c r="U77" s="27"/>
      <c r="V77" s="27"/>
      <c r="W77" s="27"/>
      <c r="X77" s="517"/>
      <c r="Y77" s="9"/>
      <c r="Z77" s="9"/>
    </row>
    <row r="78" spans="1:26" ht="18">
      <c r="A78" s="346"/>
      <c r="B78" s="30"/>
      <c r="C78" s="30"/>
      <c r="D78"/>
      <c r="F78" s="26"/>
      <c r="G78" s="26"/>
      <c r="H78" s="26"/>
      <c r="I78" s="26"/>
      <c r="J78" s="26"/>
      <c r="K78" s="26"/>
      <c r="L78" s="9"/>
      <c r="M78" s="9"/>
      <c r="N78" s="31"/>
      <c r="O78" s="9"/>
      <c r="P78" s="32"/>
      <c r="Q78" s="32"/>
      <c r="R78" s="9"/>
      <c r="S78" s="9"/>
      <c r="T78" s="9"/>
      <c r="U78" s="27"/>
      <c r="V78" s="27"/>
      <c r="W78" s="27"/>
      <c r="X78" s="517"/>
      <c r="Y78" s="9"/>
      <c r="Z78" s="9"/>
    </row>
    <row r="79" spans="1:26" ht="18">
      <c r="A79" s="346"/>
      <c r="B79" s="30"/>
      <c r="C79" s="30"/>
      <c r="D79"/>
      <c r="F79" s="26"/>
      <c r="G79" s="26"/>
      <c r="H79" s="26"/>
      <c r="I79" s="26"/>
      <c r="J79" s="26"/>
      <c r="K79" s="26"/>
      <c r="L79" s="9"/>
      <c r="M79" s="9"/>
      <c r="N79" s="31"/>
      <c r="O79" s="9"/>
      <c r="P79" s="32"/>
      <c r="Q79" s="32"/>
      <c r="R79" s="9"/>
      <c r="S79" s="9"/>
      <c r="T79" s="9"/>
      <c r="U79" s="27"/>
      <c r="V79" s="27"/>
      <c r="W79" s="27"/>
      <c r="X79" s="517"/>
      <c r="Y79" s="9"/>
      <c r="Z79" s="9"/>
    </row>
    <row r="80" spans="1:26" ht="18">
      <c r="A80" s="346"/>
      <c r="B80" s="30"/>
      <c r="C80" s="30"/>
      <c r="D80"/>
      <c r="F80" s="26"/>
      <c r="G80" s="26"/>
      <c r="H80" s="26"/>
      <c r="I80" s="26"/>
      <c r="J80" s="26"/>
      <c r="K80" s="26"/>
      <c r="L80" s="9"/>
      <c r="M80" s="9"/>
      <c r="N80" s="31"/>
      <c r="O80" s="9"/>
      <c r="P80" s="32"/>
      <c r="Q80" s="32"/>
      <c r="R80" s="9"/>
      <c r="S80" s="9"/>
      <c r="T80" s="9"/>
      <c r="U80" s="27"/>
      <c r="V80" s="27"/>
      <c r="W80" s="27"/>
      <c r="X80" s="517"/>
      <c r="Y80" s="9"/>
      <c r="Z80" s="9"/>
    </row>
    <row r="81" spans="1:26" ht="18">
      <c r="A81" s="346"/>
      <c r="B81" s="30"/>
      <c r="C81" s="30"/>
      <c r="D81"/>
      <c r="F81" s="26"/>
      <c r="G81" s="26"/>
      <c r="H81" s="26"/>
      <c r="I81" s="26"/>
      <c r="J81" s="26"/>
      <c r="K81" s="26"/>
      <c r="L81" s="9"/>
      <c r="M81" s="9"/>
      <c r="N81" s="31"/>
      <c r="O81" s="9"/>
      <c r="P81" s="32"/>
      <c r="Q81" s="32"/>
      <c r="R81" s="9"/>
      <c r="S81" s="9"/>
      <c r="T81" s="9"/>
      <c r="U81" s="27"/>
      <c r="V81" s="27"/>
      <c r="W81" s="27"/>
      <c r="X81" s="517"/>
      <c r="Y81" s="9"/>
      <c r="Z81" s="9"/>
    </row>
    <row r="82" spans="1:26" ht="18">
      <c r="A82" s="346"/>
      <c r="B82" s="30"/>
      <c r="C82" s="30"/>
      <c r="D82"/>
      <c r="F82" s="26"/>
      <c r="G82" s="26"/>
      <c r="H82" s="26"/>
      <c r="I82" s="26"/>
      <c r="J82" s="26"/>
      <c r="K82" s="26"/>
      <c r="L82" s="9"/>
      <c r="M82" s="9"/>
      <c r="N82" s="31"/>
      <c r="O82" s="9"/>
      <c r="P82" s="32"/>
      <c r="Q82" s="32"/>
      <c r="R82" s="9"/>
      <c r="S82" s="9"/>
      <c r="T82" s="9"/>
      <c r="U82" s="27"/>
      <c r="V82" s="27"/>
      <c r="W82" s="27"/>
      <c r="X82" s="517"/>
      <c r="Y82" s="9"/>
      <c r="Z82" s="9"/>
    </row>
    <row r="83" spans="1:26" ht="18">
      <c r="A83" s="346"/>
      <c r="B83" s="30"/>
      <c r="C83" s="30"/>
      <c r="D83"/>
      <c r="F83" s="26"/>
      <c r="G83" s="26"/>
      <c r="H83" s="26"/>
      <c r="I83" s="26"/>
      <c r="J83" s="26"/>
      <c r="K83" s="26"/>
      <c r="L83" s="9"/>
      <c r="M83" s="9"/>
      <c r="N83" s="31"/>
      <c r="O83" s="9"/>
      <c r="P83" s="32"/>
      <c r="Q83" s="32"/>
      <c r="R83" s="9"/>
      <c r="S83" s="9"/>
      <c r="T83" s="9"/>
      <c r="U83" s="27"/>
      <c r="V83" s="27"/>
      <c r="W83" s="27"/>
      <c r="X83" s="517"/>
      <c r="Y83" s="9"/>
      <c r="Z83" s="9"/>
    </row>
    <row r="84" spans="1:26" ht="18">
      <c r="A84" s="346"/>
      <c r="B84" s="30"/>
      <c r="C84" s="30"/>
      <c r="D84"/>
      <c r="F84" s="26"/>
      <c r="G84" s="26"/>
      <c r="H84" s="26"/>
      <c r="I84" s="26"/>
      <c r="J84" s="26"/>
      <c r="K84" s="26"/>
      <c r="L84" s="9"/>
      <c r="M84" s="9"/>
      <c r="N84" s="31"/>
      <c r="O84" s="9"/>
      <c r="P84" s="32"/>
      <c r="Q84" s="32"/>
      <c r="R84" s="9"/>
      <c r="S84" s="9"/>
      <c r="T84" s="9"/>
      <c r="U84" s="27"/>
      <c r="V84" s="27"/>
      <c r="W84" s="27"/>
      <c r="X84" s="517"/>
      <c r="Y84" s="9"/>
      <c r="Z84" s="9"/>
    </row>
    <row r="85" spans="1:26" ht="18">
      <c r="A85" s="346"/>
      <c r="B85" s="30"/>
      <c r="C85" s="30"/>
      <c r="D85"/>
      <c r="F85" s="26"/>
      <c r="G85" s="26"/>
      <c r="H85" s="26"/>
      <c r="I85" s="26"/>
      <c r="J85" s="26"/>
      <c r="K85" s="26"/>
      <c r="L85" s="9"/>
      <c r="M85" s="9"/>
      <c r="N85" s="31"/>
      <c r="O85" s="9"/>
      <c r="P85" s="32"/>
      <c r="Q85" s="32"/>
      <c r="R85" s="9"/>
      <c r="S85" s="9"/>
      <c r="T85" s="9"/>
      <c r="U85" s="27"/>
      <c r="V85" s="27"/>
      <c r="W85" s="27"/>
      <c r="X85" s="517"/>
      <c r="Y85" s="9"/>
      <c r="Z85" s="9"/>
    </row>
    <row r="86" spans="1:26" ht="18">
      <c r="A86" s="346"/>
      <c r="B86" s="30"/>
      <c r="C86" s="30"/>
      <c r="D86"/>
      <c r="F86" s="26"/>
      <c r="G86" s="26"/>
      <c r="H86" s="26"/>
      <c r="I86" s="26"/>
      <c r="J86" s="26"/>
      <c r="K86" s="26"/>
      <c r="L86" s="9"/>
      <c r="M86" s="9"/>
      <c r="N86" s="31"/>
      <c r="O86" s="9"/>
      <c r="P86" s="32"/>
      <c r="Q86" s="32"/>
      <c r="R86" s="9"/>
      <c r="S86" s="9"/>
      <c r="T86" s="9"/>
      <c r="U86" s="27"/>
      <c r="V86" s="27"/>
      <c r="W86" s="27"/>
      <c r="X86" s="517"/>
      <c r="Y86" s="9"/>
      <c r="Z86" s="9"/>
    </row>
    <row r="87" spans="1:26" ht="18">
      <c r="A87" s="346"/>
      <c r="B87" s="30"/>
      <c r="C87" s="30"/>
      <c r="D87"/>
      <c r="F87" s="26"/>
      <c r="G87" s="26"/>
      <c r="H87" s="26"/>
      <c r="I87" s="26"/>
      <c r="J87" s="26"/>
      <c r="K87" s="26"/>
      <c r="L87" s="9"/>
      <c r="M87" s="9"/>
      <c r="N87" s="31"/>
      <c r="O87" s="9"/>
      <c r="P87" s="32"/>
      <c r="Q87" s="32"/>
      <c r="R87" s="9"/>
      <c r="S87" s="9"/>
      <c r="T87" s="9"/>
      <c r="U87" s="27"/>
      <c r="V87" s="27"/>
      <c r="W87" s="27"/>
      <c r="X87" s="517"/>
      <c r="Y87" s="9"/>
      <c r="Z87" s="9"/>
    </row>
    <row r="88" spans="1:26" ht="18">
      <c r="A88" s="346"/>
      <c r="B88" s="30"/>
      <c r="C88" s="30"/>
      <c r="D88"/>
      <c r="F88" s="26"/>
      <c r="G88" s="26"/>
      <c r="H88" s="26"/>
      <c r="I88" s="26"/>
      <c r="J88" s="26"/>
      <c r="K88" s="26"/>
      <c r="L88" s="9"/>
      <c r="M88" s="9"/>
      <c r="N88" s="31"/>
      <c r="O88" s="9"/>
      <c r="P88" s="32"/>
      <c r="Q88" s="32"/>
      <c r="R88" s="9"/>
      <c r="S88" s="9"/>
      <c r="T88" s="9"/>
      <c r="U88" s="27"/>
      <c r="V88" s="27"/>
      <c r="W88" s="27"/>
      <c r="X88" s="517"/>
      <c r="Y88" s="9"/>
      <c r="Z88" s="9"/>
    </row>
    <row r="89" spans="1:26" ht="18">
      <c r="A89" s="346"/>
      <c r="B89" s="30"/>
      <c r="C89" s="30"/>
      <c r="D89"/>
      <c r="F89" s="26"/>
      <c r="G89" s="26"/>
      <c r="H89" s="26"/>
      <c r="I89" s="26"/>
      <c r="J89" s="26"/>
      <c r="K89" s="26"/>
      <c r="L89" s="9"/>
      <c r="M89" s="9"/>
      <c r="N89" s="31"/>
      <c r="O89" s="9"/>
      <c r="P89" s="32"/>
      <c r="Q89" s="32"/>
      <c r="R89" s="9"/>
      <c r="S89" s="9"/>
      <c r="T89" s="9"/>
      <c r="U89" s="27"/>
      <c r="V89" s="27"/>
      <c r="W89" s="27"/>
      <c r="X89" s="517"/>
      <c r="Y89" s="9"/>
      <c r="Z89" s="9"/>
    </row>
    <row r="90" spans="1:26" ht="18">
      <c r="A90" s="346"/>
      <c r="D90"/>
      <c r="F90" s="26"/>
      <c r="G90" s="26"/>
      <c r="H90" s="26"/>
      <c r="I90" s="26"/>
      <c r="J90" s="26"/>
      <c r="K90" s="26"/>
      <c r="L90" s="9"/>
      <c r="M90" s="9"/>
      <c r="N90" s="31"/>
      <c r="O90" s="9"/>
      <c r="P90" s="32"/>
      <c r="Q90" s="32"/>
      <c r="R90" s="9"/>
      <c r="S90" s="9"/>
      <c r="T90" s="9"/>
      <c r="U90" s="27"/>
      <c r="V90" s="27"/>
      <c r="W90" s="27"/>
      <c r="X90" s="517"/>
      <c r="Y90" s="9"/>
      <c r="Z90" s="9"/>
    </row>
    <row r="91" spans="1:26" ht="18">
      <c r="A91" s="346"/>
      <c r="D91"/>
      <c r="F91" s="26"/>
      <c r="G91" s="26"/>
      <c r="H91" s="26"/>
      <c r="I91" s="26"/>
      <c r="J91" s="26"/>
      <c r="K91" s="26"/>
      <c r="L91" s="9"/>
      <c r="M91" s="9"/>
      <c r="N91" s="31"/>
      <c r="O91" s="9"/>
      <c r="P91" s="32"/>
      <c r="Q91" s="32"/>
      <c r="R91" s="9"/>
      <c r="S91" s="9"/>
      <c r="T91" s="9"/>
      <c r="U91" s="27"/>
      <c r="V91" s="27"/>
      <c r="W91" s="27"/>
      <c r="X91" s="517"/>
      <c r="Y91" s="9"/>
      <c r="Z91" s="9"/>
    </row>
  </sheetData>
  <mergeCells count="22">
    <mergeCell ref="G1:G7"/>
    <mergeCell ref="A1:A7"/>
    <mergeCell ref="B1:B7"/>
    <mergeCell ref="D1:D7"/>
    <mergeCell ref="E1:E7"/>
    <mergeCell ref="F1:F7"/>
    <mergeCell ref="X1:X7"/>
    <mergeCell ref="Y1:Y7"/>
    <mergeCell ref="H3:K4"/>
    <mergeCell ref="L3:O4"/>
    <mergeCell ref="T3:T7"/>
    <mergeCell ref="U3:U7"/>
    <mergeCell ref="V3:V7"/>
    <mergeCell ref="W3:W7"/>
    <mergeCell ref="K5:K7"/>
    <mergeCell ref="O5:O7"/>
    <mergeCell ref="H1:K2"/>
    <mergeCell ref="L1:Q2"/>
    <mergeCell ref="R1:R7"/>
    <mergeCell ref="S1:S7"/>
    <mergeCell ref="T1:U2"/>
    <mergeCell ref="V1:W2"/>
  </mergeCells>
  <pageMargins left="0.7" right="0.7" top="0.75" bottom="0.75" header="0.3" footer="0.3"/>
  <pageSetup paperSize="9" firstPageNumber="72" pageOrder="overThenDown" orientation="landscape" useFirstPageNumber="1" r:id="rId1"/>
  <headerFooter>
    <oddFooter>&amp;L&amp;"Times New Roman,Regular"АСП-КЛП-ТР доп&amp;C&amp;"Times New Roman,Regular"Списък № 9 излишни ОБВВПИ към 01.01.2026 г.&amp;R&amp;P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IZ72"/>
  <sheetViews>
    <sheetView view="pageBreakPreview" topLeftCell="A4" zoomScale="80" zoomScaleNormal="100" zoomScaleSheetLayoutView="80" workbookViewId="0">
      <selection activeCell="Q31" sqref="Q31"/>
    </sheetView>
  </sheetViews>
  <sheetFormatPr defaultColWidth="9.109375" defaultRowHeight="15.6"/>
  <cols>
    <col min="1" max="1" width="6.44140625" style="211" customWidth="1"/>
    <col min="2" max="2" width="11.5546875" style="211" customWidth="1"/>
    <col min="3" max="3" width="48.33203125" style="207" customWidth="1"/>
    <col min="4" max="4" width="5.109375" style="207" customWidth="1"/>
    <col min="5" max="5" width="6.44140625" style="207" customWidth="1"/>
    <col min="6" max="7" width="6.109375" style="207" customWidth="1"/>
    <col min="8" max="9" width="6.5546875" style="207" customWidth="1"/>
    <col min="10" max="10" width="6.33203125" style="207" customWidth="1"/>
    <col min="11" max="11" width="8.109375" style="207" customWidth="1"/>
    <col min="12" max="12" width="7" style="207" customWidth="1"/>
    <col min="13" max="13" width="6.88671875" style="207" customWidth="1"/>
    <col min="14" max="14" width="6.33203125" style="207" customWidth="1"/>
    <col min="15" max="15" width="8.109375" style="207" customWidth="1"/>
    <col min="16" max="16" width="9.88671875" style="212" customWidth="1"/>
    <col min="17" max="17" width="7.44140625" style="212" customWidth="1"/>
    <col min="18" max="18" width="6.6640625" style="212" customWidth="1"/>
    <col min="19" max="19" width="8.6640625" style="212" customWidth="1"/>
    <col min="20" max="20" width="10.44140625" style="213" customWidth="1"/>
    <col min="21" max="21" width="13.44140625" style="213" customWidth="1"/>
    <col min="22" max="22" width="5.88671875" style="214" customWidth="1"/>
    <col min="23" max="23" width="5" style="214" customWidth="1"/>
    <col min="24" max="24" width="8.6640625" style="215" customWidth="1"/>
    <col min="25" max="25" width="9.109375" style="215" customWidth="1"/>
    <col min="26" max="26" width="8.6640625" style="215" customWidth="1"/>
    <col min="27" max="27" width="6.5546875" style="215" customWidth="1"/>
    <col min="28" max="28" width="8.44140625" style="215" customWidth="1"/>
    <col min="29" max="29" width="29.88671875" style="214" customWidth="1"/>
    <col min="30" max="38" width="9.109375" style="207"/>
    <col min="39" max="39" width="0.5546875" style="207" customWidth="1"/>
    <col min="40" max="52" width="9.109375" style="207" hidden="1" customWidth="1"/>
    <col min="53" max="53" width="1.109375" style="207" customWidth="1"/>
    <col min="54" max="66" width="9.109375" style="207" hidden="1" customWidth="1"/>
    <col min="67" max="67" width="0.5546875" style="207" customWidth="1"/>
    <col min="68" max="80" width="9.109375" style="207" hidden="1" customWidth="1"/>
    <col min="81" max="16384" width="9.109375" style="207"/>
  </cols>
  <sheetData>
    <row r="1" spans="1:260" s="113" customFormat="1" ht="60" customHeight="1">
      <c r="A1" s="661" t="s">
        <v>0</v>
      </c>
      <c r="B1" s="664" t="s">
        <v>94</v>
      </c>
      <c r="C1" s="664" t="s">
        <v>32</v>
      </c>
      <c r="D1" s="658" t="s">
        <v>33</v>
      </c>
      <c r="E1" s="658" t="s">
        <v>34</v>
      </c>
      <c r="F1" s="658" t="s">
        <v>35</v>
      </c>
      <c r="G1" s="658" t="s">
        <v>36</v>
      </c>
      <c r="H1" s="667" t="s">
        <v>95</v>
      </c>
      <c r="I1" s="667"/>
      <c r="J1" s="667"/>
      <c r="K1" s="667"/>
      <c r="L1" s="667" t="s">
        <v>139</v>
      </c>
      <c r="M1" s="667"/>
      <c r="N1" s="667"/>
      <c r="O1" s="667"/>
      <c r="P1" s="668" t="s">
        <v>17</v>
      </c>
      <c r="Q1" s="668"/>
      <c r="R1" s="668"/>
      <c r="S1" s="668"/>
      <c r="T1" s="668"/>
      <c r="U1" s="668"/>
      <c r="V1" s="669" t="s">
        <v>5</v>
      </c>
      <c r="W1" s="669" t="s">
        <v>6</v>
      </c>
      <c r="X1" s="668" t="s">
        <v>72</v>
      </c>
      <c r="Y1" s="668"/>
      <c r="Z1" s="668" t="s">
        <v>73</v>
      </c>
      <c r="AA1" s="668"/>
      <c r="AB1" s="669" t="s">
        <v>96</v>
      </c>
      <c r="AC1" s="672" t="s">
        <v>8</v>
      </c>
    </row>
    <row r="2" spans="1:260" s="113" customFormat="1" ht="39.9" customHeight="1">
      <c r="A2" s="662"/>
      <c r="B2" s="665"/>
      <c r="C2" s="665"/>
      <c r="D2" s="659"/>
      <c r="E2" s="659"/>
      <c r="F2" s="659"/>
      <c r="G2" s="659"/>
      <c r="H2" s="665" t="s">
        <v>97</v>
      </c>
      <c r="I2" s="665"/>
      <c r="J2" s="665"/>
      <c r="K2" s="665"/>
      <c r="L2" s="675" t="s">
        <v>97</v>
      </c>
      <c r="M2" s="676"/>
      <c r="N2" s="676"/>
      <c r="O2" s="677"/>
      <c r="P2" s="678" t="s">
        <v>97</v>
      </c>
      <c r="Q2" s="678"/>
      <c r="R2" s="678"/>
      <c r="S2" s="678"/>
      <c r="T2" s="679" t="s">
        <v>9</v>
      </c>
      <c r="U2" s="679" t="s">
        <v>10</v>
      </c>
      <c r="V2" s="670"/>
      <c r="W2" s="670"/>
      <c r="X2" s="681" t="s">
        <v>11</v>
      </c>
      <c r="Y2" s="681" t="s">
        <v>12</v>
      </c>
      <c r="Z2" s="681" t="s">
        <v>98</v>
      </c>
      <c r="AA2" s="681" t="s">
        <v>99</v>
      </c>
      <c r="AB2" s="670"/>
      <c r="AC2" s="673"/>
    </row>
    <row r="3" spans="1:260" s="114" customFormat="1" ht="61.5" customHeight="1" thickBot="1">
      <c r="A3" s="663"/>
      <c r="B3" s="666"/>
      <c r="C3" s="666"/>
      <c r="D3" s="660"/>
      <c r="E3" s="660"/>
      <c r="F3" s="660"/>
      <c r="G3" s="660"/>
      <c r="H3" s="222" t="s">
        <v>14</v>
      </c>
      <c r="I3" s="223" t="s">
        <v>15</v>
      </c>
      <c r="J3" s="222" t="s">
        <v>16</v>
      </c>
      <c r="K3" s="222" t="s">
        <v>31</v>
      </c>
      <c r="L3" s="222" t="s">
        <v>14</v>
      </c>
      <c r="M3" s="223" t="s">
        <v>15</v>
      </c>
      <c r="N3" s="222" t="s">
        <v>16</v>
      </c>
      <c r="O3" s="222" t="s">
        <v>31</v>
      </c>
      <c r="P3" s="224" t="s">
        <v>14</v>
      </c>
      <c r="Q3" s="224" t="s">
        <v>15</v>
      </c>
      <c r="R3" s="224" t="s">
        <v>16</v>
      </c>
      <c r="S3" s="224" t="s">
        <v>31</v>
      </c>
      <c r="T3" s="680"/>
      <c r="U3" s="680"/>
      <c r="V3" s="671"/>
      <c r="W3" s="671"/>
      <c r="X3" s="682"/>
      <c r="Y3" s="682"/>
      <c r="Z3" s="682"/>
      <c r="AA3" s="682"/>
      <c r="AB3" s="671"/>
      <c r="AC3" s="674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AY3" s="217"/>
      <c r="AZ3" s="217"/>
      <c r="BA3" s="217"/>
      <c r="BB3" s="217"/>
      <c r="BC3" s="217"/>
      <c r="BD3" s="217"/>
      <c r="BE3" s="217"/>
    </row>
    <row r="4" spans="1:260" s="219" customFormat="1" ht="21" customHeight="1" thickBot="1">
      <c r="A4" s="225">
        <v>1</v>
      </c>
      <c r="B4" s="226">
        <v>2</v>
      </c>
      <c r="C4" s="226">
        <v>3</v>
      </c>
      <c r="D4" s="226">
        <v>4</v>
      </c>
      <c r="E4" s="226">
        <v>5</v>
      </c>
      <c r="F4" s="226">
        <v>6</v>
      </c>
      <c r="G4" s="226">
        <v>7</v>
      </c>
      <c r="H4" s="227">
        <v>8</v>
      </c>
      <c r="I4" s="228">
        <v>9</v>
      </c>
      <c r="J4" s="227">
        <v>10</v>
      </c>
      <c r="K4" s="227">
        <v>11</v>
      </c>
      <c r="L4" s="227">
        <v>12</v>
      </c>
      <c r="M4" s="228">
        <v>13</v>
      </c>
      <c r="N4" s="227">
        <v>14</v>
      </c>
      <c r="O4" s="227">
        <v>15</v>
      </c>
      <c r="P4" s="229">
        <v>16</v>
      </c>
      <c r="Q4" s="229">
        <v>17</v>
      </c>
      <c r="R4" s="229">
        <v>18</v>
      </c>
      <c r="S4" s="229">
        <v>19</v>
      </c>
      <c r="T4" s="130">
        <v>20</v>
      </c>
      <c r="U4" s="130">
        <v>21</v>
      </c>
      <c r="V4" s="130">
        <v>22</v>
      </c>
      <c r="W4" s="130">
        <v>23</v>
      </c>
      <c r="X4" s="130">
        <v>24</v>
      </c>
      <c r="Y4" s="130">
        <v>25</v>
      </c>
      <c r="Z4" s="130">
        <v>26</v>
      </c>
      <c r="AA4" s="130">
        <v>27</v>
      </c>
      <c r="AB4" s="130">
        <v>28</v>
      </c>
      <c r="AC4" s="131">
        <v>29</v>
      </c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8"/>
      <c r="BB4" s="218"/>
      <c r="BC4" s="218"/>
      <c r="BD4" s="218"/>
      <c r="BE4" s="218"/>
    </row>
    <row r="5" spans="1:260" s="114" customFormat="1" ht="17.25" customHeight="1">
      <c r="A5" s="231"/>
      <c r="B5" s="231"/>
      <c r="C5" s="232" t="s">
        <v>100</v>
      </c>
      <c r="D5" s="233"/>
      <c r="E5" s="233"/>
      <c r="F5" s="233"/>
      <c r="G5" s="233"/>
      <c r="H5" s="234"/>
      <c r="I5" s="235"/>
      <c r="J5" s="234"/>
      <c r="K5" s="234"/>
      <c r="L5" s="234"/>
      <c r="M5" s="234"/>
      <c r="N5" s="234"/>
      <c r="O5" s="234"/>
      <c r="P5" s="236"/>
      <c r="Q5" s="236"/>
      <c r="R5" s="236"/>
      <c r="S5" s="236"/>
      <c r="T5" s="237"/>
      <c r="U5" s="237"/>
      <c r="V5" s="238"/>
      <c r="W5" s="238"/>
      <c r="X5" s="238"/>
      <c r="Y5" s="238"/>
      <c r="Z5" s="238"/>
      <c r="AA5" s="238"/>
      <c r="AB5" s="238"/>
      <c r="AC5" s="238"/>
      <c r="AD5" s="217"/>
      <c r="AE5" s="217"/>
      <c r="AF5" s="217"/>
      <c r="AG5" s="217"/>
      <c r="AH5" s="217"/>
      <c r="AI5" s="217"/>
      <c r="AJ5" s="217"/>
      <c r="AK5" s="217"/>
      <c r="AL5" s="217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</row>
    <row r="6" spans="1:260" s="114" customFormat="1" ht="27" customHeight="1">
      <c r="A6" s="111"/>
      <c r="B6" s="111"/>
      <c r="C6" s="266" t="s">
        <v>167</v>
      </c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40"/>
      <c r="Q6" s="240"/>
      <c r="R6" s="240"/>
      <c r="S6" s="241"/>
      <c r="T6" s="242"/>
      <c r="U6" s="243"/>
      <c r="V6" s="244"/>
      <c r="W6" s="244"/>
      <c r="X6" s="244"/>
      <c r="Y6" s="244"/>
      <c r="Z6" s="245"/>
      <c r="AA6" s="244"/>
      <c r="AB6" s="244"/>
      <c r="AC6" s="244"/>
      <c r="AD6" s="217"/>
      <c r="AE6" s="217"/>
      <c r="AF6" s="217"/>
      <c r="AG6" s="217"/>
      <c r="AH6" s="217"/>
      <c r="AI6" s="217"/>
      <c r="AJ6" s="217"/>
      <c r="AK6" s="217"/>
      <c r="AL6" s="217"/>
      <c r="AM6" s="217"/>
      <c r="AN6" s="217"/>
      <c r="AO6" s="217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217"/>
      <c r="BE6" s="217"/>
    </row>
    <row r="7" spans="1:260" s="114" customFormat="1" ht="16.5" customHeight="1">
      <c r="A7" s="111"/>
      <c r="B7" s="111"/>
      <c r="C7" s="267" t="s">
        <v>101</v>
      </c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39"/>
      <c r="O7" s="239"/>
      <c r="P7" s="240"/>
      <c r="Q7" s="240"/>
      <c r="R7" s="240"/>
      <c r="S7" s="241"/>
      <c r="T7" s="242"/>
      <c r="U7" s="243"/>
      <c r="V7" s="244"/>
      <c r="W7" s="244"/>
      <c r="X7" s="244"/>
      <c r="Y7" s="244"/>
      <c r="Z7" s="245"/>
      <c r="AA7" s="244"/>
      <c r="AB7" s="244"/>
      <c r="AC7" s="244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</row>
    <row r="8" spans="1:260" s="114" customFormat="1" ht="16.5" customHeight="1">
      <c r="A8" s="246"/>
      <c r="B8" s="246"/>
      <c r="C8" s="115" t="s">
        <v>106</v>
      </c>
      <c r="D8" s="247"/>
      <c r="E8" s="248"/>
      <c r="F8" s="248"/>
      <c r="G8" s="248"/>
      <c r="H8" s="234"/>
      <c r="I8" s="234"/>
      <c r="J8" s="234"/>
      <c r="K8" s="234"/>
      <c r="L8" s="234"/>
      <c r="M8" s="234"/>
      <c r="N8" s="234"/>
      <c r="O8" s="234"/>
      <c r="P8" s="249"/>
      <c r="Q8" s="249"/>
      <c r="R8" s="249"/>
      <c r="S8" s="249"/>
      <c r="T8" s="250"/>
      <c r="U8" s="250"/>
      <c r="V8" s="251"/>
      <c r="W8" s="251"/>
      <c r="X8" s="252"/>
      <c r="Y8" s="252"/>
      <c r="Z8" s="252"/>
      <c r="AA8" s="252"/>
      <c r="AB8" s="253"/>
      <c r="AC8" s="251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</row>
    <row r="9" spans="1:260" s="118" customFormat="1" ht="16.5" customHeight="1">
      <c r="A9" s="254">
        <v>1</v>
      </c>
      <c r="B9" s="254" t="s">
        <v>140</v>
      </c>
      <c r="C9" s="247" t="s">
        <v>102</v>
      </c>
      <c r="D9" s="255" t="s">
        <v>21</v>
      </c>
      <c r="E9" s="109" t="s">
        <v>20</v>
      </c>
      <c r="F9" s="109" t="s">
        <v>141</v>
      </c>
      <c r="G9" s="254">
        <v>11</v>
      </c>
      <c r="H9" s="110" t="s">
        <v>104</v>
      </c>
      <c r="I9" s="110" t="s">
        <v>104</v>
      </c>
      <c r="J9" s="110">
        <v>14</v>
      </c>
      <c r="K9" s="110">
        <v>14</v>
      </c>
      <c r="L9" s="110" t="s">
        <v>104</v>
      </c>
      <c r="M9" s="110" t="s">
        <v>104</v>
      </c>
      <c r="N9" s="110" t="s">
        <v>104</v>
      </c>
      <c r="O9" s="110" t="s">
        <v>104</v>
      </c>
      <c r="P9" s="110" t="s">
        <v>104</v>
      </c>
      <c r="Q9" s="110" t="s">
        <v>104</v>
      </c>
      <c r="R9" s="110">
        <v>14</v>
      </c>
      <c r="S9" s="110">
        <v>14</v>
      </c>
      <c r="T9" s="110">
        <f t="shared" ref="T9:T31" si="0">SUM((S9/AA9)*Z9)/1000</f>
        <v>9.6250000000000002E-2</v>
      </c>
      <c r="U9" s="110">
        <f t="shared" ref="U9:U31" si="1">SUM(S9*AB9)/1000</f>
        <v>6.2019999999999999E-2</v>
      </c>
      <c r="V9" s="110" t="s">
        <v>104</v>
      </c>
      <c r="W9" s="110" t="s">
        <v>104</v>
      </c>
      <c r="X9" s="110" t="s">
        <v>104</v>
      </c>
      <c r="Y9" s="110">
        <v>14</v>
      </c>
      <c r="Z9" s="110">
        <v>55</v>
      </c>
      <c r="AA9" s="110">
        <v>8</v>
      </c>
      <c r="AB9" s="112">
        <v>4.43</v>
      </c>
      <c r="AC9" s="256"/>
    </row>
    <row r="10" spans="1:260" s="221" customFormat="1" ht="16.5" customHeight="1">
      <c r="A10" s="254">
        <v>2</v>
      </c>
      <c r="B10" s="254" t="s">
        <v>140</v>
      </c>
      <c r="C10" s="247" t="s">
        <v>102</v>
      </c>
      <c r="D10" s="255" t="s">
        <v>21</v>
      </c>
      <c r="E10" s="109" t="s">
        <v>142</v>
      </c>
      <c r="F10" s="109" t="s">
        <v>105</v>
      </c>
      <c r="G10" s="254">
        <v>11</v>
      </c>
      <c r="H10" s="110" t="s">
        <v>104</v>
      </c>
      <c r="I10" s="110" t="s">
        <v>104</v>
      </c>
      <c r="J10" s="110">
        <v>1</v>
      </c>
      <c r="K10" s="110">
        <v>1</v>
      </c>
      <c r="L10" s="110" t="s">
        <v>104</v>
      </c>
      <c r="M10" s="110" t="s">
        <v>104</v>
      </c>
      <c r="N10" s="110" t="s">
        <v>104</v>
      </c>
      <c r="O10" s="110" t="s">
        <v>104</v>
      </c>
      <c r="P10" s="110" t="s">
        <v>104</v>
      </c>
      <c r="Q10" s="110" t="s">
        <v>104</v>
      </c>
      <c r="R10" s="110">
        <v>1</v>
      </c>
      <c r="S10" s="110">
        <v>1</v>
      </c>
      <c r="T10" s="110">
        <f t="shared" si="0"/>
        <v>6.875E-3</v>
      </c>
      <c r="U10" s="110">
        <f t="shared" si="1"/>
        <v>4.4299999999999999E-3</v>
      </c>
      <c r="V10" s="110" t="s">
        <v>104</v>
      </c>
      <c r="W10" s="110" t="s">
        <v>104</v>
      </c>
      <c r="X10" s="110" t="s">
        <v>104</v>
      </c>
      <c r="Y10" s="110">
        <v>1</v>
      </c>
      <c r="Z10" s="110">
        <v>55</v>
      </c>
      <c r="AA10" s="110">
        <v>8</v>
      </c>
      <c r="AB10" s="112">
        <v>4.43</v>
      </c>
      <c r="AC10" s="256"/>
      <c r="AD10" s="217"/>
      <c r="AE10" s="217"/>
      <c r="AF10" s="217"/>
      <c r="AG10" s="217"/>
      <c r="AH10" s="217"/>
      <c r="AI10" s="217"/>
      <c r="AJ10" s="217"/>
      <c r="AK10" s="217"/>
      <c r="AL10" s="217"/>
      <c r="AM10" s="217"/>
      <c r="AN10" s="217"/>
      <c r="AO10" s="217"/>
      <c r="AP10" s="217"/>
      <c r="AQ10" s="217"/>
      <c r="AR10" s="217"/>
      <c r="AS10" s="217"/>
      <c r="AT10" s="217"/>
      <c r="AU10" s="217"/>
      <c r="AV10" s="217"/>
      <c r="AW10" s="217"/>
      <c r="AX10" s="217"/>
      <c r="AY10" s="217"/>
      <c r="AZ10" s="217"/>
      <c r="BA10" s="217"/>
      <c r="BB10" s="217"/>
      <c r="BC10" s="217"/>
      <c r="BD10" s="217"/>
      <c r="BE10" s="217"/>
    </row>
    <row r="11" spans="1:260" s="221" customFormat="1" ht="16.5" customHeight="1">
      <c r="A11" s="254">
        <v>3</v>
      </c>
      <c r="B11" s="254" t="s">
        <v>140</v>
      </c>
      <c r="C11" s="247" t="s">
        <v>102</v>
      </c>
      <c r="D11" s="255" t="s">
        <v>21</v>
      </c>
      <c r="E11" s="109" t="s">
        <v>30</v>
      </c>
      <c r="F11" s="109" t="s">
        <v>103</v>
      </c>
      <c r="G11" s="254">
        <v>11</v>
      </c>
      <c r="H11" s="110" t="s">
        <v>104</v>
      </c>
      <c r="I11" s="110" t="s">
        <v>104</v>
      </c>
      <c r="J11" s="110">
        <v>1</v>
      </c>
      <c r="K11" s="110">
        <v>1</v>
      </c>
      <c r="L11" s="110" t="s">
        <v>104</v>
      </c>
      <c r="M11" s="110" t="s">
        <v>104</v>
      </c>
      <c r="N11" s="110" t="s">
        <v>104</v>
      </c>
      <c r="O11" s="110" t="s">
        <v>104</v>
      </c>
      <c r="P11" s="110" t="s">
        <v>104</v>
      </c>
      <c r="Q11" s="110" t="s">
        <v>104</v>
      </c>
      <c r="R11" s="110">
        <v>1</v>
      </c>
      <c r="S11" s="110">
        <v>1</v>
      </c>
      <c r="T11" s="110">
        <f t="shared" si="0"/>
        <v>6.875E-3</v>
      </c>
      <c r="U11" s="110">
        <f t="shared" si="1"/>
        <v>4.4299999999999999E-3</v>
      </c>
      <c r="V11" s="110" t="s">
        <v>104</v>
      </c>
      <c r="W11" s="110" t="s">
        <v>104</v>
      </c>
      <c r="X11" s="110" t="s">
        <v>104</v>
      </c>
      <c r="Y11" s="110">
        <v>1</v>
      </c>
      <c r="Z11" s="110">
        <v>55</v>
      </c>
      <c r="AA11" s="110">
        <v>8</v>
      </c>
      <c r="AB11" s="112">
        <v>4.43</v>
      </c>
      <c r="AC11" s="256"/>
      <c r="AD11" s="217"/>
      <c r="AE11" s="217"/>
      <c r="AF11" s="217"/>
      <c r="AG11" s="217"/>
      <c r="AH11" s="217"/>
      <c r="AI11" s="217"/>
      <c r="AJ11" s="217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</row>
    <row r="12" spans="1:260" s="221" customFormat="1" ht="16.5" customHeight="1">
      <c r="A12" s="254">
        <v>4</v>
      </c>
      <c r="B12" s="254" t="s">
        <v>140</v>
      </c>
      <c r="C12" s="247" t="s">
        <v>102</v>
      </c>
      <c r="D12" s="255" t="s">
        <v>21</v>
      </c>
      <c r="E12" s="109" t="s">
        <v>143</v>
      </c>
      <c r="F12" s="109" t="s">
        <v>63</v>
      </c>
      <c r="G12" s="254">
        <v>11</v>
      </c>
      <c r="H12" s="110" t="s">
        <v>104</v>
      </c>
      <c r="I12" s="110" t="s">
        <v>104</v>
      </c>
      <c r="J12" s="110">
        <v>22</v>
      </c>
      <c r="K12" s="110">
        <v>22</v>
      </c>
      <c r="L12" s="110" t="s">
        <v>104</v>
      </c>
      <c r="M12" s="110" t="s">
        <v>104</v>
      </c>
      <c r="N12" s="110" t="s">
        <v>104</v>
      </c>
      <c r="O12" s="110" t="s">
        <v>104</v>
      </c>
      <c r="P12" s="110" t="s">
        <v>104</v>
      </c>
      <c r="Q12" s="110" t="s">
        <v>104</v>
      </c>
      <c r="R12" s="110">
        <v>22</v>
      </c>
      <c r="S12" s="110">
        <v>22</v>
      </c>
      <c r="T12" s="110">
        <f t="shared" si="0"/>
        <v>0.15125</v>
      </c>
      <c r="U12" s="110">
        <f t="shared" si="1"/>
        <v>9.7459999999999991E-2</v>
      </c>
      <c r="V12" s="110" t="s">
        <v>104</v>
      </c>
      <c r="W12" s="110" t="s">
        <v>104</v>
      </c>
      <c r="X12" s="110" t="s">
        <v>104</v>
      </c>
      <c r="Y12" s="110">
        <v>22</v>
      </c>
      <c r="Z12" s="110">
        <v>55</v>
      </c>
      <c r="AA12" s="110">
        <v>8</v>
      </c>
      <c r="AB12" s="112">
        <v>4.43</v>
      </c>
      <c r="AC12" s="256"/>
      <c r="AD12" s="217"/>
      <c r="AE12" s="217"/>
      <c r="AF12" s="217"/>
      <c r="AG12" s="217"/>
      <c r="AH12" s="217"/>
      <c r="AI12" s="217"/>
      <c r="AJ12" s="217"/>
      <c r="AK12" s="217"/>
      <c r="AL12" s="217"/>
      <c r="AM12" s="217"/>
      <c r="AN12" s="217"/>
      <c r="AO12" s="217"/>
      <c r="AP12" s="217"/>
      <c r="AQ12" s="217"/>
      <c r="AR12" s="217"/>
      <c r="AS12" s="217"/>
      <c r="AT12" s="217"/>
      <c r="AU12" s="217"/>
      <c r="AV12" s="217"/>
      <c r="AW12" s="217"/>
      <c r="AX12" s="217"/>
      <c r="AY12" s="217"/>
      <c r="AZ12" s="217"/>
      <c r="BA12" s="217"/>
      <c r="BB12" s="217"/>
      <c r="BC12" s="217"/>
      <c r="BD12" s="217"/>
      <c r="BE12" s="217"/>
    </row>
    <row r="13" spans="1:260" s="221" customFormat="1" ht="16.5" customHeight="1">
      <c r="A13" s="254">
        <v>5</v>
      </c>
      <c r="B13" s="254" t="s">
        <v>140</v>
      </c>
      <c r="C13" s="247" t="s">
        <v>102</v>
      </c>
      <c r="D13" s="255" t="s">
        <v>21</v>
      </c>
      <c r="E13" s="109" t="s">
        <v>144</v>
      </c>
      <c r="F13" s="109" t="s">
        <v>63</v>
      </c>
      <c r="G13" s="254">
        <v>11</v>
      </c>
      <c r="H13" s="110" t="s">
        <v>104</v>
      </c>
      <c r="I13" s="110" t="s">
        <v>104</v>
      </c>
      <c r="J13" s="110">
        <v>2</v>
      </c>
      <c r="K13" s="110">
        <v>2</v>
      </c>
      <c r="L13" s="110" t="s">
        <v>104</v>
      </c>
      <c r="M13" s="110" t="s">
        <v>104</v>
      </c>
      <c r="N13" s="110" t="s">
        <v>104</v>
      </c>
      <c r="O13" s="110" t="s">
        <v>104</v>
      </c>
      <c r="P13" s="110" t="s">
        <v>104</v>
      </c>
      <c r="Q13" s="110" t="s">
        <v>104</v>
      </c>
      <c r="R13" s="110">
        <v>2</v>
      </c>
      <c r="S13" s="110">
        <v>2</v>
      </c>
      <c r="T13" s="110">
        <f t="shared" si="0"/>
        <v>1.375E-2</v>
      </c>
      <c r="U13" s="110">
        <f t="shared" si="1"/>
        <v>8.8599999999999998E-3</v>
      </c>
      <c r="V13" s="110" t="s">
        <v>104</v>
      </c>
      <c r="W13" s="110" t="s">
        <v>104</v>
      </c>
      <c r="X13" s="110" t="s">
        <v>104</v>
      </c>
      <c r="Y13" s="110">
        <v>2</v>
      </c>
      <c r="Z13" s="110">
        <v>55</v>
      </c>
      <c r="AA13" s="110">
        <v>8</v>
      </c>
      <c r="AB13" s="112">
        <v>4.43</v>
      </c>
      <c r="AC13" s="256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</row>
    <row r="14" spans="1:260" s="221" customFormat="1" ht="16.5" customHeight="1">
      <c r="A14" s="254">
        <v>6</v>
      </c>
      <c r="B14" s="254" t="s">
        <v>140</v>
      </c>
      <c r="C14" s="247" t="s">
        <v>102</v>
      </c>
      <c r="D14" s="255" t="s">
        <v>21</v>
      </c>
      <c r="E14" s="109" t="s">
        <v>30</v>
      </c>
      <c r="F14" s="109" t="s">
        <v>105</v>
      </c>
      <c r="G14" s="254">
        <v>11</v>
      </c>
      <c r="H14" s="110" t="s">
        <v>104</v>
      </c>
      <c r="I14" s="110" t="s">
        <v>104</v>
      </c>
      <c r="J14" s="110">
        <v>6</v>
      </c>
      <c r="K14" s="110">
        <v>6</v>
      </c>
      <c r="L14" s="110" t="s">
        <v>104</v>
      </c>
      <c r="M14" s="110" t="s">
        <v>104</v>
      </c>
      <c r="N14" s="110" t="s">
        <v>104</v>
      </c>
      <c r="O14" s="110" t="s">
        <v>104</v>
      </c>
      <c r="P14" s="110" t="s">
        <v>104</v>
      </c>
      <c r="Q14" s="110" t="s">
        <v>104</v>
      </c>
      <c r="R14" s="110">
        <v>6</v>
      </c>
      <c r="S14" s="110">
        <v>6</v>
      </c>
      <c r="T14" s="110">
        <f t="shared" si="0"/>
        <v>4.1250000000000002E-2</v>
      </c>
      <c r="U14" s="110">
        <f t="shared" si="1"/>
        <v>2.6579999999999999E-2</v>
      </c>
      <c r="V14" s="110" t="s">
        <v>104</v>
      </c>
      <c r="W14" s="110" t="s">
        <v>104</v>
      </c>
      <c r="X14" s="110" t="s">
        <v>104</v>
      </c>
      <c r="Y14" s="110">
        <v>6</v>
      </c>
      <c r="Z14" s="110">
        <v>55</v>
      </c>
      <c r="AA14" s="110">
        <v>8</v>
      </c>
      <c r="AB14" s="112">
        <v>4.43</v>
      </c>
      <c r="AC14" s="256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  <c r="BE14" s="217"/>
    </row>
    <row r="15" spans="1:260" s="221" customFormat="1" ht="16.5" customHeight="1">
      <c r="A15" s="254">
        <v>7</v>
      </c>
      <c r="B15" s="254" t="s">
        <v>140</v>
      </c>
      <c r="C15" s="247" t="s">
        <v>102</v>
      </c>
      <c r="D15" s="255" t="s">
        <v>21</v>
      </c>
      <c r="E15" s="109" t="s">
        <v>60</v>
      </c>
      <c r="F15" s="109" t="s">
        <v>145</v>
      </c>
      <c r="G15" s="254">
        <v>11</v>
      </c>
      <c r="H15" s="110" t="s">
        <v>104</v>
      </c>
      <c r="I15" s="110" t="s">
        <v>104</v>
      </c>
      <c r="J15" s="110">
        <v>3</v>
      </c>
      <c r="K15" s="110">
        <v>3</v>
      </c>
      <c r="L15" s="110" t="s">
        <v>104</v>
      </c>
      <c r="M15" s="110" t="s">
        <v>104</v>
      </c>
      <c r="N15" s="110" t="s">
        <v>104</v>
      </c>
      <c r="O15" s="110" t="s">
        <v>104</v>
      </c>
      <c r="P15" s="110" t="s">
        <v>104</v>
      </c>
      <c r="Q15" s="110" t="s">
        <v>104</v>
      </c>
      <c r="R15" s="110">
        <v>3</v>
      </c>
      <c r="S15" s="110">
        <v>3</v>
      </c>
      <c r="T15" s="110">
        <f t="shared" si="0"/>
        <v>2.0625000000000001E-2</v>
      </c>
      <c r="U15" s="110">
        <f t="shared" si="1"/>
        <v>1.329E-2</v>
      </c>
      <c r="V15" s="110" t="s">
        <v>104</v>
      </c>
      <c r="W15" s="110" t="s">
        <v>104</v>
      </c>
      <c r="X15" s="110" t="s">
        <v>104</v>
      </c>
      <c r="Y15" s="110">
        <v>3</v>
      </c>
      <c r="Z15" s="110">
        <v>55</v>
      </c>
      <c r="AA15" s="110">
        <v>8</v>
      </c>
      <c r="AB15" s="112">
        <v>4.43</v>
      </c>
      <c r="AC15" s="256"/>
      <c r="AD15" s="217"/>
      <c r="AE15" s="217"/>
      <c r="AF15" s="217"/>
      <c r="AG15" s="217"/>
      <c r="AH15" s="217"/>
      <c r="AI15" s="217"/>
      <c r="AJ15" s="217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</row>
    <row r="16" spans="1:260" s="221" customFormat="1" ht="16.5" customHeight="1">
      <c r="A16" s="254">
        <v>8</v>
      </c>
      <c r="B16" s="254" t="s">
        <v>140</v>
      </c>
      <c r="C16" s="247" t="s">
        <v>102</v>
      </c>
      <c r="D16" s="255" t="s">
        <v>21</v>
      </c>
      <c r="E16" s="109" t="s">
        <v>146</v>
      </c>
      <c r="F16" s="109" t="s">
        <v>141</v>
      </c>
      <c r="G16" s="254">
        <v>11</v>
      </c>
      <c r="H16" s="110" t="s">
        <v>104</v>
      </c>
      <c r="I16" s="110" t="s">
        <v>104</v>
      </c>
      <c r="J16" s="110">
        <v>2</v>
      </c>
      <c r="K16" s="110">
        <v>2</v>
      </c>
      <c r="L16" s="110" t="s">
        <v>104</v>
      </c>
      <c r="M16" s="110" t="s">
        <v>104</v>
      </c>
      <c r="N16" s="110" t="s">
        <v>104</v>
      </c>
      <c r="O16" s="110" t="s">
        <v>104</v>
      </c>
      <c r="P16" s="110" t="s">
        <v>104</v>
      </c>
      <c r="Q16" s="110" t="s">
        <v>104</v>
      </c>
      <c r="R16" s="110">
        <v>2</v>
      </c>
      <c r="S16" s="110">
        <v>2</v>
      </c>
      <c r="T16" s="110">
        <f t="shared" si="0"/>
        <v>1.375E-2</v>
      </c>
      <c r="U16" s="110">
        <f t="shared" si="1"/>
        <v>8.8599999999999998E-3</v>
      </c>
      <c r="V16" s="110" t="s">
        <v>104</v>
      </c>
      <c r="W16" s="110" t="s">
        <v>104</v>
      </c>
      <c r="X16" s="110" t="s">
        <v>104</v>
      </c>
      <c r="Y16" s="110">
        <v>2</v>
      </c>
      <c r="Z16" s="110">
        <v>55</v>
      </c>
      <c r="AA16" s="110">
        <v>8</v>
      </c>
      <c r="AB16" s="112">
        <v>4.43</v>
      </c>
      <c r="AC16" s="256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7"/>
      <c r="AQ16" s="217"/>
      <c r="AR16" s="217"/>
      <c r="AS16" s="217"/>
      <c r="AT16" s="217"/>
      <c r="AU16" s="217"/>
      <c r="AV16" s="217"/>
      <c r="AW16" s="217"/>
      <c r="AX16" s="217"/>
      <c r="AY16" s="217"/>
      <c r="AZ16" s="217"/>
      <c r="BA16" s="217"/>
      <c r="BB16" s="217"/>
      <c r="BC16" s="217"/>
      <c r="BD16" s="217"/>
      <c r="BE16" s="217"/>
    </row>
    <row r="17" spans="1:57" s="221" customFormat="1" ht="16.5" customHeight="1">
      <c r="A17" s="254">
        <v>9</v>
      </c>
      <c r="B17" s="254" t="s">
        <v>140</v>
      </c>
      <c r="C17" s="247" t="s">
        <v>102</v>
      </c>
      <c r="D17" s="255" t="s">
        <v>21</v>
      </c>
      <c r="E17" s="109" t="s">
        <v>147</v>
      </c>
      <c r="F17" s="109" t="s">
        <v>105</v>
      </c>
      <c r="G17" s="254">
        <v>11</v>
      </c>
      <c r="H17" s="110" t="s">
        <v>104</v>
      </c>
      <c r="I17" s="110" t="s">
        <v>104</v>
      </c>
      <c r="J17" s="110">
        <v>1</v>
      </c>
      <c r="K17" s="110">
        <v>1</v>
      </c>
      <c r="L17" s="110" t="s">
        <v>104</v>
      </c>
      <c r="M17" s="110" t="s">
        <v>104</v>
      </c>
      <c r="N17" s="110" t="s">
        <v>104</v>
      </c>
      <c r="O17" s="110" t="s">
        <v>104</v>
      </c>
      <c r="P17" s="110" t="s">
        <v>104</v>
      </c>
      <c r="Q17" s="110" t="s">
        <v>104</v>
      </c>
      <c r="R17" s="110">
        <v>1</v>
      </c>
      <c r="S17" s="110">
        <v>1</v>
      </c>
      <c r="T17" s="110">
        <f t="shared" si="0"/>
        <v>6.875E-3</v>
      </c>
      <c r="U17" s="110">
        <f t="shared" si="1"/>
        <v>4.4299999999999999E-3</v>
      </c>
      <c r="V17" s="110" t="s">
        <v>104</v>
      </c>
      <c r="W17" s="110" t="s">
        <v>104</v>
      </c>
      <c r="X17" s="110" t="s">
        <v>104</v>
      </c>
      <c r="Y17" s="110">
        <v>1</v>
      </c>
      <c r="Z17" s="110">
        <v>55</v>
      </c>
      <c r="AA17" s="110">
        <v>8</v>
      </c>
      <c r="AB17" s="112">
        <v>4.43</v>
      </c>
      <c r="AC17" s="256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</row>
    <row r="18" spans="1:57" s="221" customFormat="1" ht="16.5" customHeight="1">
      <c r="A18" s="254">
        <v>10</v>
      </c>
      <c r="B18" s="254" t="s">
        <v>140</v>
      </c>
      <c r="C18" s="247" t="s">
        <v>102</v>
      </c>
      <c r="D18" s="255" t="s">
        <v>21</v>
      </c>
      <c r="E18" s="109" t="s">
        <v>148</v>
      </c>
      <c r="F18" s="109" t="s">
        <v>105</v>
      </c>
      <c r="G18" s="254">
        <v>11</v>
      </c>
      <c r="H18" s="110" t="s">
        <v>104</v>
      </c>
      <c r="I18" s="110" t="s">
        <v>104</v>
      </c>
      <c r="J18" s="110">
        <v>1</v>
      </c>
      <c r="K18" s="110">
        <v>1</v>
      </c>
      <c r="L18" s="110" t="s">
        <v>104</v>
      </c>
      <c r="M18" s="110" t="s">
        <v>104</v>
      </c>
      <c r="N18" s="110" t="s">
        <v>104</v>
      </c>
      <c r="O18" s="110" t="s">
        <v>104</v>
      </c>
      <c r="P18" s="110" t="s">
        <v>104</v>
      </c>
      <c r="Q18" s="110" t="s">
        <v>104</v>
      </c>
      <c r="R18" s="110">
        <v>1</v>
      </c>
      <c r="S18" s="110">
        <v>1</v>
      </c>
      <c r="T18" s="110">
        <f t="shared" si="0"/>
        <v>6.875E-3</v>
      </c>
      <c r="U18" s="110">
        <f t="shared" si="1"/>
        <v>4.4299999999999999E-3</v>
      </c>
      <c r="V18" s="110" t="s">
        <v>104</v>
      </c>
      <c r="W18" s="110" t="s">
        <v>104</v>
      </c>
      <c r="X18" s="110" t="s">
        <v>104</v>
      </c>
      <c r="Y18" s="110">
        <v>1</v>
      </c>
      <c r="Z18" s="110">
        <v>55</v>
      </c>
      <c r="AA18" s="110">
        <v>8</v>
      </c>
      <c r="AB18" s="112">
        <v>4.43</v>
      </c>
      <c r="AC18" s="256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</row>
    <row r="19" spans="1:57" s="221" customFormat="1" ht="16.5" customHeight="1">
      <c r="A19" s="254">
        <v>11</v>
      </c>
      <c r="B19" s="254" t="s">
        <v>140</v>
      </c>
      <c r="C19" s="247" t="s">
        <v>102</v>
      </c>
      <c r="D19" s="255" t="s">
        <v>21</v>
      </c>
      <c r="E19" s="109" t="s">
        <v>149</v>
      </c>
      <c r="F19" s="109" t="s">
        <v>105</v>
      </c>
      <c r="G19" s="254">
        <v>11</v>
      </c>
      <c r="H19" s="110" t="s">
        <v>104</v>
      </c>
      <c r="I19" s="110" t="s">
        <v>104</v>
      </c>
      <c r="J19" s="110">
        <v>2</v>
      </c>
      <c r="K19" s="110">
        <v>2</v>
      </c>
      <c r="L19" s="110" t="s">
        <v>104</v>
      </c>
      <c r="M19" s="110" t="s">
        <v>104</v>
      </c>
      <c r="N19" s="110" t="s">
        <v>104</v>
      </c>
      <c r="O19" s="110" t="s">
        <v>104</v>
      </c>
      <c r="P19" s="110" t="s">
        <v>104</v>
      </c>
      <c r="Q19" s="110" t="s">
        <v>104</v>
      </c>
      <c r="R19" s="110">
        <v>2</v>
      </c>
      <c r="S19" s="110">
        <v>2</v>
      </c>
      <c r="T19" s="110">
        <f t="shared" si="0"/>
        <v>1.375E-2</v>
      </c>
      <c r="U19" s="110">
        <f t="shared" si="1"/>
        <v>8.8599999999999998E-3</v>
      </c>
      <c r="V19" s="110" t="s">
        <v>104</v>
      </c>
      <c r="W19" s="110" t="s">
        <v>104</v>
      </c>
      <c r="X19" s="110" t="s">
        <v>104</v>
      </c>
      <c r="Y19" s="110">
        <v>2</v>
      </c>
      <c r="Z19" s="110">
        <v>55</v>
      </c>
      <c r="AA19" s="110">
        <v>8</v>
      </c>
      <c r="AB19" s="112">
        <v>4.43</v>
      </c>
      <c r="AC19" s="256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</row>
    <row r="20" spans="1:57" s="221" customFormat="1" ht="16.5" customHeight="1">
      <c r="A20" s="254">
        <v>12</v>
      </c>
      <c r="B20" s="254" t="s">
        <v>140</v>
      </c>
      <c r="C20" s="247" t="s">
        <v>102</v>
      </c>
      <c r="D20" s="255" t="s">
        <v>21</v>
      </c>
      <c r="E20" s="109" t="s">
        <v>30</v>
      </c>
      <c r="F20" s="109" t="s">
        <v>150</v>
      </c>
      <c r="G20" s="254">
        <v>11</v>
      </c>
      <c r="H20" s="110" t="s">
        <v>104</v>
      </c>
      <c r="I20" s="110" t="s">
        <v>104</v>
      </c>
      <c r="J20" s="110">
        <v>1</v>
      </c>
      <c r="K20" s="110">
        <v>1</v>
      </c>
      <c r="L20" s="110" t="s">
        <v>104</v>
      </c>
      <c r="M20" s="110" t="s">
        <v>104</v>
      </c>
      <c r="N20" s="110" t="s">
        <v>104</v>
      </c>
      <c r="O20" s="110" t="s">
        <v>104</v>
      </c>
      <c r="P20" s="110" t="s">
        <v>104</v>
      </c>
      <c r="Q20" s="110" t="s">
        <v>104</v>
      </c>
      <c r="R20" s="110">
        <v>1</v>
      </c>
      <c r="S20" s="110">
        <v>1</v>
      </c>
      <c r="T20" s="110">
        <f t="shared" si="0"/>
        <v>6.875E-3</v>
      </c>
      <c r="U20" s="110">
        <f t="shared" si="1"/>
        <v>4.4299999999999999E-3</v>
      </c>
      <c r="V20" s="110" t="s">
        <v>104</v>
      </c>
      <c r="W20" s="110" t="s">
        <v>104</v>
      </c>
      <c r="X20" s="110" t="s">
        <v>104</v>
      </c>
      <c r="Y20" s="110">
        <v>1</v>
      </c>
      <c r="Z20" s="110">
        <v>55</v>
      </c>
      <c r="AA20" s="110">
        <v>8</v>
      </c>
      <c r="AB20" s="112">
        <v>4.43</v>
      </c>
      <c r="AC20" s="256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</row>
    <row r="21" spans="1:57" s="221" customFormat="1" ht="16.5" customHeight="1">
      <c r="A21" s="254">
        <v>13</v>
      </c>
      <c r="B21" s="254" t="s">
        <v>140</v>
      </c>
      <c r="C21" s="247" t="s">
        <v>102</v>
      </c>
      <c r="D21" s="255" t="s">
        <v>21</v>
      </c>
      <c r="E21" s="109" t="s">
        <v>143</v>
      </c>
      <c r="F21" s="109" t="s">
        <v>151</v>
      </c>
      <c r="G21" s="254">
        <v>11</v>
      </c>
      <c r="H21" s="110" t="s">
        <v>104</v>
      </c>
      <c r="I21" s="110" t="s">
        <v>104</v>
      </c>
      <c r="J21" s="110">
        <v>1</v>
      </c>
      <c r="K21" s="110">
        <v>1</v>
      </c>
      <c r="L21" s="110" t="s">
        <v>104</v>
      </c>
      <c r="M21" s="110" t="s">
        <v>104</v>
      </c>
      <c r="N21" s="110" t="s">
        <v>104</v>
      </c>
      <c r="O21" s="110" t="s">
        <v>104</v>
      </c>
      <c r="P21" s="110" t="s">
        <v>104</v>
      </c>
      <c r="Q21" s="110" t="s">
        <v>104</v>
      </c>
      <c r="R21" s="110">
        <v>1</v>
      </c>
      <c r="S21" s="110">
        <v>1</v>
      </c>
      <c r="T21" s="110">
        <f t="shared" si="0"/>
        <v>6.875E-3</v>
      </c>
      <c r="U21" s="110">
        <f t="shared" si="1"/>
        <v>4.4299999999999999E-3</v>
      </c>
      <c r="V21" s="110" t="s">
        <v>104</v>
      </c>
      <c r="W21" s="110" t="s">
        <v>104</v>
      </c>
      <c r="X21" s="110" t="s">
        <v>104</v>
      </c>
      <c r="Y21" s="110">
        <v>1</v>
      </c>
      <c r="Z21" s="110">
        <v>55</v>
      </c>
      <c r="AA21" s="110">
        <v>8</v>
      </c>
      <c r="AB21" s="112">
        <v>4.43</v>
      </c>
      <c r="AC21" s="256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</row>
    <row r="22" spans="1:57" s="221" customFormat="1" ht="16.5" customHeight="1">
      <c r="A22" s="254">
        <v>14</v>
      </c>
      <c r="B22" s="254"/>
      <c r="C22" s="247" t="s">
        <v>152</v>
      </c>
      <c r="D22" s="255" t="s">
        <v>21</v>
      </c>
      <c r="E22" s="109" t="s">
        <v>20</v>
      </c>
      <c r="F22" s="109" t="s">
        <v>153</v>
      </c>
      <c r="G22" s="254">
        <v>11</v>
      </c>
      <c r="H22" s="110" t="s">
        <v>104</v>
      </c>
      <c r="I22" s="110" t="s">
        <v>104</v>
      </c>
      <c r="J22" s="110">
        <v>10</v>
      </c>
      <c r="K22" s="110">
        <v>10</v>
      </c>
      <c r="L22" s="110" t="s">
        <v>104</v>
      </c>
      <c r="M22" s="110" t="s">
        <v>104</v>
      </c>
      <c r="N22" s="110" t="s">
        <v>104</v>
      </c>
      <c r="O22" s="110" t="s">
        <v>104</v>
      </c>
      <c r="P22" s="110" t="s">
        <v>104</v>
      </c>
      <c r="Q22" s="110" t="s">
        <v>104</v>
      </c>
      <c r="R22" s="110">
        <v>10</v>
      </c>
      <c r="S22" s="110">
        <v>10</v>
      </c>
      <c r="T22" s="110">
        <f t="shared" si="0"/>
        <v>6.8750000000000006E-2</v>
      </c>
      <c r="U22" s="110">
        <f t="shared" si="1"/>
        <v>3.8600000000000002E-2</v>
      </c>
      <c r="V22" s="110" t="s">
        <v>104</v>
      </c>
      <c r="W22" s="110" t="s">
        <v>104</v>
      </c>
      <c r="X22" s="110" t="s">
        <v>104</v>
      </c>
      <c r="Y22" s="110">
        <v>10</v>
      </c>
      <c r="Z22" s="110">
        <v>55</v>
      </c>
      <c r="AA22" s="110">
        <v>8</v>
      </c>
      <c r="AB22" s="257">
        <v>3.86</v>
      </c>
      <c r="AC22" s="25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</row>
    <row r="23" spans="1:57" s="221" customFormat="1" ht="16.5" customHeight="1">
      <c r="A23" s="254">
        <v>15</v>
      </c>
      <c r="B23" s="254"/>
      <c r="C23" s="247" t="s">
        <v>152</v>
      </c>
      <c r="D23" s="255" t="s">
        <v>21</v>
      </c>
      <c r="E23" s="109" t="s">
        <v>154</v>
      </c>
      <c r="F23" s="109" t="s">
        <v>155</v>
      </c>
      <c r="G23" s="254">
        <v>11</v>
      </c>
      <c r="H23" s="110" t="s">
        <v>104</v>
      </c>
      <c r="I23" s="110" t="s">
        <v>104</v>
      </c>
      <c r="J23" s="110">
        <v>1</v>
      </c>
      <c r="K23" s="110">
        <v>1</v>
      </c>
      <c r="L23" s="110" t="s">
        <v>104</v>
      </c>
      <c r="M23" s="110" t="s">
        <v>104</v>
      </c>
      <c r="N23" s="110" t="s">
        <v>104</v>
      </c>
      <c r="O23" s="110" t="s">
        <v>104</v>
      </c>
      <c r="P23" s="110" t="s">
        <v>104</v>
      </c>
      <c r="Q23" s="110" t="s">
        <v>104</v>
      </c>
      <c r="R23" s="110">
        <v>1</v>
      </c>
      <c r="S23" s="110">
        <v>1</v>
      </c>
      <c r="T23" s="110">
        <f t="shared" si="0"/>
        <v>6.875E-3</v>
      </c>
      <c r="U23" s="110">
        <f t="shared" si="1"/>
        <v>3.8599999999999997E-3</v>
      </c>
      <c r="V23" s="110" t="s">
        <v>104</v>
      </c>
      <c r="W23" s="110" t="s">
        <v>104</v>
      </c>
      <c r="X23" s="110" t="s">
        <v>104</v>
      </c>
      <c r="Y23" s="110">
        <v>1</v>
      </c>
      <c r="Z23" s="110">
        <v>55</v>
      </c>
      <c r="AA23" s="110">
        <v>8</v>
      </c>
      <c r="AB23" s="257">
        <v>3.86</v>
      </c>
      <c r="AC23" s="25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</row>
    <row r="24" spans="1:57" s="221" customFormat="1" ht="16.5" customHeight="1">
      <c r="A24" s="254">
        <v>16</v>
      </c>
      <c r="B24" s="254"/>
      <c r="C24" s="247" t="s">
        <v>152</v>
      </c>
      <c r="D24" s="255" t="s">
        <v>21</v>
      </c>
      <c r="E24" s="109" t="s">
        <v>156</v>
      </c>
      <c r="F24" s="109" t="s">
        <v>153</v>
      </c>
      <c r="G24" s="254">
        <v>11</v>
      </c>
      <c r="H24" s="110" t="s">
        <v>104</v>
      </c>
      <c r="I24" s="110" t="s">
        <v>104</v>
      </c>
      <c r="J24" s="110">
        <v>1</v>
      </c>
      <c r="K24" s="110">
        <v>1</v>
      </c>
      <c r="L24" s="110" t="s">
        <v>104</v>
      </c>
      <c r="M24" s="110" t="s">
        <v>104</v>
      </c>
      <c r="N24" s="110" t="s">
        <v>104</v>
      </c>
      <c r="O24" s="110" t="s">
        <v>104</v>
      </c>
      <c r="P24" s="110" t="s">
        <v>104</v>
      </c>
      <c r="Q24" s="110" t="s">
        <v>104</v>
      </c>
      <c r="R24" s="110">
        <v>1</v>
      </c>
      <c r="S24" s="110">
        <v>1</v>
      </c>
      <c r="T24" s="110">
        <f t="shared" si="0"/>
        <v>6.875E-3</v>
      </c>
      <c r="U24" s="110">
        <f t="shared" si="1"/>
        <v>3.8599999999999997E-3</v>
      </c>
      <c r="V24" s="110" t="s">
        <v>104</v>
      </c>
      <c r="W24" s="110" t="s">
        <v>104</v>
      </c>
      <c r="X24" s="110" t="s">
        <v>104</v>
      </c>
      <c r="Y24" s="110">
        <v>1</v>
      </c>
      <c r="Z24" s="110">
        <v>55</v>
      </c>
      <c r="AA24" s="110">
        <v>8</v>
      </c>
      <c r="AB24" s="257">
        <v>3.86</v>
      </c>
      <c r="AC24" s="25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</row>
    <row r="25" spans="1:57" s="221" customFormat="1" ht="16.5" customHeight="1">
      <c r="A25" s="254">
        <v>17</v>
      </c>
      <c r="B25" s="254"/>
      <c r="C25" s="247" t="s">
        <v>157</v>
      </c>
      <c r="D25" s="255" t="s">
        <v>21</v>
      </c>
      <c r="E25" s="109" t="s">
        <v>158</v>
      </c>
      <c r="F25" s="109" t="s">
        <v>159</v>
      </c>
      <c r="G25" s="254">
        <v>11</v>
      </c>
      <c r="H25" s="110" t="s">
        <v>104</v>
      </c>
      <c r="I25" s="110" t="s">
        <v>104</v>
      </c>
      <c r="J25" s="110">
        <v>13</v>
      </c>
      <c r="K25" s="110">
        <v>13</v>
      </c>
      <c r="L25" s="110" t="s">
        <v>104</v>
      </c>
      <c r="M25" s="110" t="s">
        <v>104</v>
      </c>
      <c r="N25" s="110" t="s">
        <v>104</v>
      </c>
      <c r="O25" s="110" t="s">
        <v>104</v>
      </c>
      <c r="P25" s="110" t="s">
        <v>104</v>
      </c>
      <c r="Q25" s="110" t="s">
        <v>104</v>
      </c>
      <c r="R25" s="110">
        <v>13</v>
      </c>
      <c r="S25" s="110">
        <v>13</v>
      </c>
      <c r="T25" s="110">
        <f t="shared" si="0"/>
        <v>8.9374999999999996E-2</v>
      </c>
      <c r="U25" s="110">
        <f t="shared" si="1"/>
        <v>4.7320000000000001E-2</v>
      </c>
      <c r="V25" s="110" t="s">
        <v>104</v>
      </c>
      <c r="W25" s="110" t="s">
        <v>104</v>
      </c>
      <c r="X25" s="110" t="s">
        <v>104</v>
      </c>
      <c r="Y25" s="110">
        <v>13</v>
      </c>
      <c r="Z25" s="110">
        <v>55</v>
      </c>
      <c r="AA25" s="110">
        <v>8</v>
      </c>
      <c r="AB25" s="257">
        <v>3.64</v>
      </c>
      <c r="AC25" s="25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</row>
    <row r="26" spans="1:57" s="221" customFormat="1" ht="16.5" customHeight="1">
      <c r="A26" s="254">
        <v>18</v>
      </c>
      <c r="B26" s="254"/>
      <c r="C26" s="247" t="s">
        <v>157</v>
      </c>
      <c r="D26" s="255" t="s">
        <v>21</v>
      </c>
      <c r="E26" s="109" t="s">
        <v>160</v>
      </c>
      <c r="F26" s="109" t="s">
        <v>151</v>
      </c>
      <c r="G26" s="254">
        <v>11</v>
      </c>
      <c r="H26" s="110" t="s">
        <v>104</v>
      </c>
      <c r="I26" s="110" t="s">
        <v>104</v>
      </c>
      <c r="J26" s="110">
        <v>1</v>
      </c>
      <c r="K26" s="110">
        <v>1</v>
      </c>
      <c r="L26" s="110" t="s">
        <v>104</v>
      </c>
      <c r="M26" s="110" t="s">
        <v>104</v>
      </c>
      <c r="N26" s="110" t="s">
        <v>104</v>
      </c>
      <c r="O26" s="110" t="s">
        <v>104</v>
      </c>
      <c r="P26" s="110" t="s">
        <v>104</v>
      </c>
      <c r="Q26" s="110" t="s">
        <v>104</v>
      </c>
      <c r="R26" s="110">
        <v>1</v>
      </c>
      <c r="S26" s="110">
        <v>1</v>
      </c>
      <c r="T26" s="110">
        <f t="shared" si="0"/>
        <v>6.875E-3</v>
      </c>
      <c r="U26" s="110">
        <f t="shared" si="1"/>
        <v>3.64E-3</v>
      </c>
      <c r="V26" s="110" t="s">
        <v>104</v>
      </c>
      <c r="W26" s="110" t="s">
        <v>104</v>
      </c>
      <c r="X26" s="110" t="s">
        <v>104</v>
      </c>
      <c r="Y26" s="110">
        <v>1</v>
      </c>
      <c r="Z26" s="110">
        <v>55</v>
      </c>
      <c r="AA26" s="110">
        <v>8</v>
      </c>
      <c r="AB26" s="257">
        <v>3.64</v>
      </c>
      <c r="AC26" s="25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</row>
    <row r="27" spans="1:57" s="221" customFormat="1" ht="16.5" customHeight="1">
      <c r="A27" s="254">
        <v>19</v>
      </c>
      <c r="B27" s="254"/>
      <c r="C27" s="247" t="s">
        <v>157</v>
      </c>
      <c r="D27" s="255" t="s">
        <v>21</v>
      </c>
      <c r="E27" s="109" t="s">
        <v>161</v>
      </c>
      <c r="F27" s="109" t="s">
        <v>151</v>
      </c>
      <c r="G27" s="254">
        <v>11</v>
      </c>
      <c r="H27" s="110" t="s">
        <v>104</v>
      </c>
      <c r="I27" s="110" t="s">
        <v>104</v>
      </c>
      <c r="J27" s="110">
        <v>4</v>
      </c>
      <c r="K27" s="110">
        <v>4</v>
      </c>
      <c r="L27" s="110" t="s">
        <v>104</v>
      </c>
      <c r="M27" s="110" t="s">
        <v>104</v>
      </c>
      <c r="N27" s="110" t="s">
        <v>104</v>
      </c>
      <c r="O27" s="110" t="s">
        <v>104</v>
      </c>
      <c r="P27" s="110" t="s">
        <v>104</v>
      </c>
      <c r="Q27" s="110" t="s">
        <v>104</v>
      </c>
      <c r="R27" s="110">
        <v>4</v>
      </c>
      <c r="S27" s="110">
        <v>4</v>
      </c>
      <c r="T27" s="110">
        <f t="shared" si="0"/>
        <v>2.75E-2</v>
      </c>
      <c r="U27" s="110">
        <f t="shared" si="1"/>
        <v>1.456E-2</v>
      </c>
      <c r="V27" s="110" t="s">
        <v>104</v>
      </c>
      <c r="W27" s="110" t="s">
        <v>104</v>
      </c>
      <c r="X27" s="110" t="s">
        <v>104</v>
      </c>
      <c r="Y27" s="110">
        <v>4</v>
      </c>
      <c r="Z27" s="110">
        <v>55</v>
      </c>
      <c r="AA27" s="110">
        <v>8</v>
      </c>
      <c r="AB27" s="257">
        <v>3.64</v>
      </c>
      <c r="AC27" s="25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</row>
    <row r="28" spans="1:57" s="221" customFormat="1" ht="16.5" customHeight="1">
      <c r="A28" s="254">
        <v>20</v>
      </c>
      <c r="B28" s="254"/>
      <c r="C28" s="247" t="s">
        <v>157</v>
      </c>
      <c r="D28" s="255" t="s">
        <v>21</v>
      </c>
      <c r="E28" s="109" t="s">
        <v>162</v>
      </c>
      <c r="F28" s="109" t="s">
        <v>112</v>
      </c>
      <c r="G28" s="254">
        <v>11</v>
      </c>
      <c r="H28" s="110" t="s">
        <v>104</v>
      </c>
      <c r="I28" s="110" t="s">
        <v>104</v>
      </c>
      <c r="J28" s="110">
        <v>7</v>
      </c>
      <c r="K28" s="110">
        <v>7</v>
      </c>
      <c r="L28" s="110" t="s">
        <v>104</v>
      </c>
      <c r="M28" s="110" t="s">
        <v>104</v>
      </c>
      <c r="N28" s="110" t="s">
        <v>104</v>
      </c>
      <c r="O28" s="110" t="s">
        <v>104</v>
      </c>
      <c r="P28" s="110" t="s">
        <v>104</v>
      </c>
      <c r="Q28" s="110" t="s">
        <v>104</v>
      </c>
      <c r="R28" s="110">
        <v>7</v>
      </c>
      <c r="S28" s="110">
        <v>7</v>
      </c>
      <c r="T28" s="110">
        <f t="shared" si="0"/>
        <v>4.8125000000000001E-2</v>
      </c>
      <c r="U28" s="110">
        <f t="shared" si="1"/>
        <v>2.5479999999999999E-2</v>
      </c>
      <c r="V28" s="110" t="s">
        <v>104</v>
      </c>
      <c r="W28" s="110" t="s">
        <v>104</v>
      </c>
      <c r="X28" s="110" t="s">
        <v>104</v>
      </c>
      <c r="Y28" s="110">
        <v>7</v>
      </c>
      <c r="Z28" s="110">
        <v>55</v>
      </c>
      <c r="AA28" s="110">
        <v>8</v>
      </c>
      <c r="AB28" s="257">
        <v>3.64</v>
      </c>
      <c r="AC28" s="25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</row>
    <row r="29" spans="1:57" s="221" customFormat="1" ht="16.5" customHeight="1">
      <c r="A29" s="254">
        <v>21</v>
      </c>
      <c r="B29" s="254" t="s">
        <v>163</v>
      </c>
      <c r="C29" s="247" t="s">
        <v>164</v>
      </c>
      <c r="D29" s="255" t="s">
        <v>21</v>
      </c>
      <c r="E29" s="109" t="s">
        <v>148</v>
      </c>
      <c r="F29" s="109" t="s">
        <v>67</v>
      </c>
      <c r="G29" s="254">
        <v>11</v>
      </c>
      <c r="H29" s="110" t="s">
        <v>104</v>
      </c>
      <c r="I29" s="110" t="s">
        <v>104</v>
      </c>
      <c r="J29" s="110">
        <v>6</v>
      </c>
      <c r="K29" s="110">
        <v>6</v>
      </c>
      <c r="L29" s="110" t="s">
        <v>104</v>
      </c>
      <c r="M29" s="110" t="s">
        <v>104</v>
      </c>
      <c r="N29" s="110" t="s">
        <v>104</v>
      </c>
      <c r="O29" s="110" t="s">
        <v>104</v>
      </c>
      <c r="P29" s="110" t="s">
        <v>104</v>
      </c>
      <c r="Q29" s="110" t="s">
        <v>104</v>
      </c>
      <c r="R29" s="110">
        <v>6</v>
      </c>
      <c r="S29" s="110">
        <v>6</v>
      </c>
      <c r="T29" s="110">
        <f t="shared" si="0"/>
        <v>4.1250000000000002E-2</v>
      </c>
      <c r="U29" s="110">
        <f t="shared" si="1"/>
        <v>3.006E-2</v>
      </c>
      <c r="V29" s="110" t="s">
        <v>104</v>
      </c>
      <c r="W29" s="110" t="s">
        <v>104</v>
      </c>
      <c r="X29" s="110" t="s">
        <v>104</v>
      </c>
      <c r="Y29" s="110">
        <v>6</v>
      </c>
      <c r="Z29" s="110">
        <v>55</v>
      </c>
      <c r="AA29" s="110">
        <v>8</v>
      </c>
      <c r="AB29" s="112">
        <v>5.01</v>
      </c>
      <c r="AC29" s="256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</row>
    <row r="30" spans="1:57" s="221" customFormat="1" ht="75" customHeight="1">
      <c r="A30" s="254">
        <v>22</v>
      </c>
      <c r="B30" s="254" t="s">
        <v>165</v>
      </c>
      <c r="C30" s="247" t="s">
        <v>166</v>
      </c>
      <c r="D30" s="255" t="s">
        <v>21</v>
      </c>
      <c r="E30" s="110" t="s">
        <v>168</v>
      </c>
      <c r="F30" s="109" t="s">
        <v>145</v>
      </c>
      <c r="G30" s="110" t="s">
        <v>104</v>
      </c>
      <c r="H30" s="110" t="s">
        <v>104</v>
      </c>
      <c r="I30" s="110" t="s">
        <v>104</v>
      </c>
      <c r="J30" s="110" t="s">
        <v>104</v>
      </c>
      <c r="K30" s="110" t="s">
        <v>104</v>
      </c>
      <c r="L30" s="110">
        <v>5</v>
      </c>
      <c r="M30" s="110" t="s">
        <v>104</v>
      </c>
      <c r="N30" s="110" t="s">
        <v>104</v>
      </c>
      <c r="O30" s="110">
        <v>5</v>
      </c>
      <c r="P30" s="110">
        <v>5</v>
      </c>
      <c r="Q30" s="110" t="s">
        <v>104</v>
      </c>
      <c r="R30" s="110" t="s">
        <v>104</v>
      </c>
      <c r="S30" s="110">
        <v>5</v>
      </c>
      <c r="T30" s="110">
        <f t="shared" si="0"/>
        <v>0.30499999999999999</v>
      </c>
      <c r="U30" s="110">
        <f t="shared" si="1"/>
        <v>0.16</v>
      </c>
      <c r="V30" s="258"/>
      <c r="W30" s="258"/>
      <c r="X30" s="110" t="s">
        <v>104</v>
      </c>
      <c r="Y30" s="110">
        <v>5</v>
      </c>
      <c r="Z30" s="110">
        <v>61</v>
      </c>
      <c r="AA30" s="110">
        <v>1</v>
      </c>
      <c r="AB30" s="112">
        <v>32</v>
      </c>
      <c r="AC30" s="230" t="s">
        <v>169</v>
      </c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</row>
    <row r="31" spans="1:57" s="221" customFormat="1" ht="99" customHeight="1">
      <c r="A31" s="254">
        <v>23</v>
      </c>
      <c r="B31" s="254" t="s">
        <v>165</v>
      </c>
      <c r="C31" s="247" t="s">
        <v>166</v>
      </c>
      <c r="D31" s="255" t="s">
        <v>21</v>
      </c>
      <c r="E31" s="110" t="s">
        <v>170</v>
      </c>
      <c r="F31" s="109" t="s">
        <v>145</v>
      </c>
      <c r="G31" s="110" t="s">
        <v>104</v>
      </c>
      <c r="H31" s="110" t="s">
        <v>104</v>
      </c>
      <c r="I31" s="110" t="s">
        <v>104</v>
      </c>
      <c r="J31" s="110" t="s">
        <v>104</v>
      </c>
      <c r="K31" s="110" t="s">
        <v>104</v>
      </c>
      <c r="L31" s="110">
        <v>18</v>
      </c>
      <c r="M31" s="110" t="s">
        <v>104</v>
      </c>
      <c r="N31" s="110" t="s">
        <v>104</v>
      </c>
      <c r="O31" s="110">
        <v>18</v>
      </c>
      <c r="P31" s="110">
        <v>18</v>
      </c>
      <c r="Q31" s="110" t="s">
        <v>104</v>
      </c>
      <c r="R31" s="110" t="s">
        <v>104</v>
      </c>
      <c r="S31" s="110">
        <v>18</v>
      </c>
      <c r="T31" s="110">
        <f t="shared" si="0"/>
        <v>1.0980000000000001</v>
      </c>
      <c r="U31" s="110">
        <f t="shared" si="1"/>
        <v>0.57599999999999996</v>
      </c>
      <c r="V31" s="258"/>
      <c r="W31" s="258"/>
      <c r="X31" s="110" t="s">
        <v>104</v>
      </c>
      <c r="Y31" s="110">
        <v>18</v>
      </c>
      <c r="Z31" s="110">
        <v>61</v>
      </c>
      <c r="AA31" s="110">
        <v>1</v>
      </c>
      <c r="AB31" s="112">
        <v>32</v>
      </c>
      <c r="AC31" s="230" t="s">
        <v>171</v>
      </c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</row>
    <row r="32" spans="1:57" s="221" customFormat="1" ht="18.75" customHeight="1">
      <c r="A32" s="259"/>
      <c r="B32" s="259"/>
      <c r="C32" s="260" t="s">
        <v>172</v>
      </c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61">
        <f>SUM(T9:T31)</f>
        <v>2.0905</v>
      </c>
      <c r="U32" s="261">
        <f>SUM(U9:U31)</f>
        <v>1.1558899999999999</v>
      </c>
      <c r="V32" s="262"/>
      <c r="W32" s="263"/>
      <c r="X32" s="262"/>
      <c r="Y32" s="264"/>
      <c r="Z32" s="264"/>
      <c r="AA32" s="264"/>
      <c r="AB32" s="264"/>
      <c r="AC32" s="265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</row>
    <row r="33" spans="1:31">
      <c r="A33" s="208"/>
      <c r="B33" s="208"/>
      <c r="C33" s="209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4"/>
      <c r="Q33" s="205"/>
      <c r="R33" s="205"/>
      <c r="S33" s="683"/>
      <c r="T33" s="683"/>
      <c r="U33" s="683"/>
      <c r="V33" s="683"/>
      <c r="W33" s="205"/>
      <c r="X33" s="205"/>
      <c r="Y33" s="683"/>
      <c r="Z33" s="683"/>
      <c r="AA33" s="683"/>
      <c r="AB33" s="683"/>
      <c r="AC33" s="205"/>
      <c r="AD33" s="205"/>
      <c r="AE33" s="205"/>
    </row>
    <row r="34" spans="1:31">
      <c r="A34" s="208"/>
      <c r="B34" s="208"/>
      <c r="C34" s="209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10"/>
      <c r="U34" s="210"/>
      <c r="V34" s="206"/>
      <c r="W34" s="206"/>
      <c r="X34" s="206"/>
      <c r="Y34" s="206"/>
      <c r="Z34" s="206"/>
      <c r="AA34" s="206"/>
      <c r="AB34" s="206"/>
      <c r="AC34" s="206"/>
    </row>
    <row r="35" spans="1:31">
      <c r="A35" s="208"/>
      <c r="B35" s="208"/>
      <c r="C35" s="209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10"/>
      <c r="U35" s="210"/>
      <c r="V35" s="206"/>
      <c r="W35" s="206"/>
      <c r="X35" s="206"/>
      <c r="Y35" s="206"/>
      <c r="Z35" s="206"/>
      <c r="AA35" s="206"/>
      <c r="AB35" s="206"/>
      <c r="AC35" s="206"/>
    </row>
    <row r="36" spans="1:31">
      <c r="A36" s="208"/>
      <c r="B36" s="208"/>
      <c r="C36" s="209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10"/>
      <c r="U36" s="210"/>
      <c r="V36" s="206"/>
      <c r="W36" s="206"/>
      <c r="X36" s="206"/>
      <c r="Y36" s="206"/>
      <c r="Z36" s="206"/>
      <c r="AA36" s="206"/>
      <c r="AB36" s="206"/>
      <c r="AC36" s="206"/>
    </row>
    <row r="37" spans="1:31">
      <c r="A37" s="208"/>
      <c r="B37" s="208"/>
      <c r="C37" s="209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10"/>
      <c r="U37" s="210"/>
      <c r="V37" s="206"/>
      <c r="W37" s="206"/>
      <c r="X37" s="206"/>
      <c r="Y37" s="206"/>
      <c r="Z37" s="206"/>
      <c r="AA37" s="206"/>
      <c r="AB37" s="206"/>
      <c r="AC37" s="206"/>
    </row>
    <row r="38" spans="1:31">
      <c r="A38" s="208"/>
      <c r="B38" s="208"/>
      <c r="C38" s="209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10"/>
      <c r="U38" s="210"/>
      <c r="V38" s="206"/>
      <c r="W38" s="206"/>
      <c r="X38" s="206"/>
      <c r="Y38" s="206"/>
      <c r="Z38" s="206"/>
      <c r="AA38" s="206"/>
      <c r="AB38" s="206"/>
      <c r="AC38" s="206"/>
    </row>
    <row r="39" spans="1:31">
      <c r="A39" s="208"/>
      <c r="B39" s="208"/>
      <c r="C39" s="209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10"/>
      <c r="U39" s="210"/>
      <c r="V39" s="206"/>
      <c r="W39" s="206"/>
      <c r="X39" s="206"/>
      <c r="Y39" s="206"/>
      <c r="Z39" s="206"/>
      <c r="AA39" s="206"/>
      <c r="AB39" s="206"/>
      <c r="AC39" s="206"/>
    </row>
    <row r="40" spans="1:31">
      <c r="A40" s="208"/>
      <c r="B40" s="208"/>
      <c r="C40" s="209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10"/>
      <c r="U40" s="210"/>
      <c r="V40" s="206"/>
      <c r="W40" s="206"/>
      <c r="X40" s="206"/>
      <c r="Y40" s="206"/>
      <c r="Z40" s="206"/>
      <c r="AA40" s="206"/>
      <c r="AB40" s="206"/>
      <c r="AC40" s="206"/>
    </row>
    <row r="41" spans="1:31">
      <c r="A41" s="208"/>
      <c r="B41" s="208"/>
      <c r="C41" s="209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10"/>
      <c r="U41" s="210"/>
      <c r="V41" s="206"/>
      <c r="W41" s="206"/>
      <c r="X41" s="206"/>
      <c r="Y41" s="206"/>
      <c r="Z41" s="206"/>
      <c r="AA41" s="206"/>
      <c r="AB41" s="206"/>
      <c r="AC41" s="206"/>
    </row>
    <row r="42" spans="1:31">
      <c r="A42" s="208"/>
      <c r="B42" s="208"/>
      <c r="C42" s="209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10"/>
      <c r="U42" s="210"/>
      <c r="V42" s="206"/>
      <c r="W42" s="206"/>
      <c r="X42" s="206"/>
      <c r="Y42" s="206"/>
      <c r="Z42" s="206"/>
      <c r="AA42" s="206"/>
      <c r="AB42" s="206"/>
      <c r="AC42" s="206"/>
    </row>
    <row r="43" spans="1:31">
      <c r="A43" s="208"/>
      <c r="B43" s="208"/>
      <c r="C43" s="209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O43" s="208"/>
      <c r="P43" s="208"/>
      <c r="Q43" s="208"/>
      <c r="R43" s="208"/>
      <c r="S43" s="208"/>
      <c r="T43" s="210"/>
      <c r="U43" s="210"/>
      <c r="V43" s="206"/>
      <c r="W43" s="206"/>
      <c r="X43" s="206"/>
      <c r="Y43" s="206"/>
      <c r="Z43" s="206"/>
      <c r="AA43" s="206"/>
      <c r="AB43" s="206"/>
      <c r="AC43" s="206"/>
    </row>
    <row r="44" spans="1:31">
      <c r="A44" s="208"/>
      <c r="B44" s="208"/>
      <c r="C44" s="209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10"/>
      <c r="U44" s="210"/>
      <c r="V44" s="206"/>
      <c r="W44" s="206"/>
      <c r="X44" s="206"/>
      <c r="Y44" s="206"/>
      <c r="Z44" s="206"/>
      <c r="AA44" s="206"/>
      <c r="AB44" s="206"/>
      <c r="AC44" s="206"/>
    </row>
    <row r="45" spans="1:31">
      <c r="A45" s="208"/>
      <c r="B45" s="208"/>
      <c r="C45" s="209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10"/>
      <c r="U45" s="210"/>
      <c r="V45" s="206"/>
      <c r="W45" s="206"/>
      <c r="X45" s="206"/>
      <c r="Y45" s="206"/>
      <c r="Z45" s="206"/>
      <c r="AA45" s="206"/>
      <c r="AB45" s="206"/>
      <c r="AC45" s="206"/>
    </row>
    <row r="46" spans="1:31">
      <c r="A46" s="208"/>
      <c r="B46" s="208"/>
      <c r="C46" s="209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10"/>
      <c r="U46" s="210"/>
      <c r="V46" s="206"/>
      <c r="W46" s="206"/>
      <c r="X46" s="206"/>
      <c r="Y46" s="206"/>
      <c r="Z46" s="206"/>
      <c r="AA46" s="206"/>
      <c r="AB46" s="206"/>
      <c r="AC46" s="206"/>
    </row>
    <row r="47" spans="1:31">
      <c r="A47" s="208"/>
      <c r="B47" s="208"/>
      <c r="C47" s="209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8"/>
      <c r="O47" s="208"/>
      <c r="P47" s="208"/>
      <c r="Q47" s="208"/>
      <c r="R47" s="208"/>
      <c r="S47" s="208"/>
      <c r="T47" s="210"/>
      <c r="U47" s="210"/>
      <c r="V47" s="206"/>
      <c r="W47" s="206"/>
      <c r="X47" s="206"/>
      <c r="Y47" s="206"/>
      <c r="Z47" s="206"/>
      <c r="AA47" s="206"/>
      <c r="AB47" s="206"/>
      <c r="AC47" s="206"/>
    </row>
    <row r="48" spans="1:31">
      <c r="A48" s="208"/>
      <c r="B48" s="208"/>
      <c r="C48" s="209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10"/>
      <c r="U48" s="210"/>
      <c r="V48" s="206"/>
      <c r="W48" s="206"/>
      <c r="X48" s="206"/>
      <c r="Y48" s="206"/>
      <c r="Z48" s="206"/>
      <c r="AA48" s="206"/>
      <c r="AB48" s="206"/>
      <c r="AC48" s="206"/>
    </row>
    <row r="49" spans="1:29">
      <c r="A49" s="208"/>
      <c r="B49" s="208"/>
      <c r="C49" s="209"/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8"/>
      <c r="Q49" s="208"/>
      <c r="R49" s="208"/>
      <c r="S49" s="208"/>
      <c r="T49" s="210"/>
      <c r="U49" s="210"/>
      <c r="V49" s="206"/>
      <c r="W49" s="206"/>
      <c r="X49" s="206"/>
      <c r="Y49" s="206"/>
      <c r="Z49" s="206"/>
      <c r="AA49" s="206"/>
      <c r="AB49" s="206"/>
      <c r="AC49" s="206"/>
    </row>
    <row r="50" spans="1:29">
      <c r="A50" s="208"/>
      <c r="B50" s="208"/>
      <c r="C50" s="209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10"/>
      <c r="U50" s="210"/>
      <c r="V50" s="206"/>
      <c r="W50" s="206"/>
      <c r="X50" s="206"/>
      <c r="Y50" s="206"/>
      <c r="Z50" s="206"/>
      <c r="AA50" s="206"/>
      <c r="AB50" s="206"/>
      <c r="AC50" s="206"/>
    </row>
    <row r="51" spans="1:29">
      <c r="A51" s="208"/>
      <c r="B51" s="208"/>
      <c r="C51" s="209"/>
      <c r="D51" s="208"/>
      <c r="E51" s="208"/>
      <c r="F51" s="208"/>
      <c r="G51" s="208"/>
      <c r="H51" s="208"/>
      <c r="I51" s="208"/>
      <c r="J51" s="208"/>
      <c r="K51" s="208"/>
      <c r="L51" s="208"/>
      <c r="M51" s="208"/>
      <c r="N51" s="208"/>
      <c r="O51" s="208"/>
      <c r="P51" s="208"/>
      <c r="Q51" s="208"/>
      <c r="R51" s="208"/>
      <c r="S51" s="208"/>
      <c r="T51" s="210"/>
      <c r="U51" s="210"/>
      <c r="V51" s="206"/>
      <c r="W51" s="206"/>
      <c r="X51" s="206"/>
      <c r="Y51" s="206"/>
      <c r="Z51" s="206"/>
      <c r="AA51" s="206"/>
      <c r="AB51" s="206"/>
      <c r="AC51" s="206"/>
    </row>
    <row r="52" spans="1:29">
      <c r="A52" s="208"/>
      <c r="B52" s="208"/>
      <c r="C52" s="209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10"/>
      <c r="U52" s="210"/>
      <c r="V52" s="206"/>
      <c r="W52" s="206"/>
      <c r="X52" s="206"/>
      <c r="Y52" s="206"/>
      <c r="Z52" s="206"/>
      <c r="AA52" s="206"/>
      <c r="AB52" s="206"/>
      <c r="AC52" s="206"/>
    </row>
    <row r="53" spans="1:29">
      <c r="A53" s="208"/>
      <c r="B53" s="208"/>
      <c r="C53" s="209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10"/>
      <c r="U53" s="210"/>
      <c r="V53" s="206"/>
      <c r="W53" s="206"/>
      <c r="X53" s="206"/>
      <c r="Y53" s="206"/>
      <c r="Z53" s="206"/>
      <c r="AA53" s="206"/>
      <c r="AB53" s="206"/>
      <c r="AC53" s="206"/>
    </row>
    <row r="54" spans="1:29">
      <c r="A54" s="208"/>
      <c r="B54" s="208"/>
      <c r="C54" s="209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10"/>
      <c r="U54" s="210"/>
      <c r="V54" s="206"/>
      <c r="W54" s="206"/>
      <c r="X54" s="206"/>
      <c r="Y54" s="206"/>
      <c r="Z54" s="206"/>
      <c r="AA54" s="206"/>
      <c r="AB54" s="206"/>
      <c r="AC54" s="206"/>
    </row>
    <row r="55" spans="1:29">
      <c r="A55" s="208"/>
      <c r="B55" s="208"/>
      <c r="C55" s="209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  <c r="S55" s="208"/>
      <c r="T55" s="210"/>
      <c r="U55" s="210"/>
      <c r="V55" s="206"/>
      <c r="W55" s="206"/>
      <c r="X55" s="206"/>
      <c r="Y55" s="206"/>
      <c r="Z55" s="206"/>
      <c r="AA55" s="206"/>
      <c r="AB55" s="206"/>
      <c r="AC55" s="206"/>
    </row>
    <row r="56" spans="1:29">
      <c r="A56" s="208"/>
      <c r="B56" s="208"/>
      <c r="C56" s="209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  <c r="S56" s="208"/>
      <c r="T56" s="210"/>
      <c r="U56" s="210"/>
      <c r="V56" s="206"/>
      <c r="W56" s="206"/>
      <c r="X56" s="206"/>
      <c r="Y56" s="206"/>
      <c r="Z56" s="206"/>
      <c r="AA56" s="206"/>
      <c r="AB56" s="206"/>
      <c r="AC56" s="206"/>
    </row>
    <row r="57" spans="1:29">
      <c r="A57" s="208"/>
      <c r="B57" s="208"/>
      <c r="C57" s="209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  <c r="S57" s="208"/>
      <c r="T57" s="210"/>
      <c r="U57" s="210"/>
      <c r="V57" s="206"/>
      <c r="W57" s="206"/>
      <c r="X57" s="206"/>
      <c r="Y57" s="206"/>
      <c r="Z57" s="206"/>
      <c r="AA57" s="206"/>
      <c r="AB57" s="206"/>
      <c r="AC57" s="206"/>
    </row>
    <row r="58" spans="1:29">
      <c r="A58" s="208"/>
      <c r="B58" s="208"/>
      <c r="C58" s="209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10"/>
      <c r="U58" s="210"/>
      <c r="V58" s="206"/>
      <c r="W58" s="206"/>
      <c r="X58" s="206"/>
      <c r="Y58" s="206"/>
      <c r="Z58" s="206"/>
      <c r="AA58" s="206"/>
      <c r="AB58" s="206"/>
      <c r="AC58" s="206"/>
    </row>
    <row r="59" spans="1:29">
      <c r="A59" s="208"/>
      <c r="B59" s="208"/>
      <c r="C59" s="209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8"/>
      <c r="O59" s="208"/>
      <c r="P59" s="208"/>
      <c r="Q59" s="208"/>
      <c r="R59" s="208"/>
      <c r="S59" s="208"/>
      <c r="T59" s="210"/>
      <c r="U59" s="210"/>
      <c r="V59" s="206"/>
      <c r="W59" s="206"/>
      <c r="X59" s="206"/>
      <c r="Y59" s="206"/>
      <c r="Z59" s="206"/>
      <c r="AA59" s="206"/>
      <c r="AB59" s="206"/>
      <c r="AC59" s="206"/>
    </row>
    <row r="60" spans="1:29">
      <c r="A60" s="208"/>
      <c r="B60" s="208"/>
      <c r="C60" s="209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8"/>
      <c r="O60" s="208"/>
      <c r="P60" s="208"/>
      <c r="Q60" s="208"/>
      <c r="R60" s="208"/>
      <c r="S60" s="208"/>
      <c r="T60" s="210"/>
      <c r="U60" s="210"/>
      <c r="V60" s="206"/>
      <c r="W60" s="206"/>
      <c r="X60" s="206"/>
      <c r="Y60" s="206"/>
      <c r="Z60" s="206"/>
      <c r="AA60" s="206"/>
      <c r="AB60" s="206"/>
      <c r="AC60" s="206"/>
    </row>
    <row r="61" spans="1:29">
      <c r="A61" s="208"/>
      <c r="B61" s="208"/>
      <c r="C61" s="209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10"/>
      <c r="U61" s="210"/>
      <c r="V61" s="206"/>
      <c r="W61" s="206"/>
      <c r="X61" s="206"/>
      <c r="Y61" s="206"/>
      <c r="Z61" s="206"/>
      <c r="AA61" s="206"/>
      <c r="AB61" s="206"/>
      <c r="AC61" s="206"/>
    </row>
    <row r="62" spans="1:29">
      <c r="A62" s="208"/>
      <c r="B62" s="208"/>
      <c r="C62" s="209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10"/>
      <c r="U62" s="210"/>
      <c r="V62" s="206"/>
      <c r="W62" s="206"/>
      <c r="X62" s="206"/>
      <c r="Y62" s="206"/>
      <c r="Z62" s="206"/>
      <c r="AA62" s="206"/>
      <c r="AB62" s="206"/>
      <c r="AC62" s="206"/>
    </row>
    <row r="63" spans="1:29">
      <c r="A63" s="208"/>
      <c r="B63" s="208"/>
      <c r="C63" s="209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08"/>
      <c r="R63" s="208"/>
      <c r="S63" s="208"/>
      <c r="T63" s="210"/>
      <c r="U63" s="210"/>
      <c r="V63" s="206"/>
      <c r="W63" s="206"/>
      <c r="X63" s="206"/>
      <c r="Y63" s="206"/>
      <c r="Z63" s="206"/>
      <c r="AA63" s="206"/>
      <c r="AB63" s="206"/>
      <c r="AC63" s="206"/>
    </row>
    <row r="64" spans="1:29">
      <c r="A64" s="208"/>
      <c r="B64" s="208"/>
      <c r="C64" s="209"/>
      <c r="D64" s="208"/>
      <c r="E64" s="208"/>
      <c r="F64" s="208"/>
      <c r="G64" s="208"/>
      <c r="H64" s="208"/>
      <c r="I64" s="208"/>
      <c r="J64" s="208"/>
      <c r="K64" s="208"/>
      <c r="L64" s="208"/>
      <c r="M64" s="208"/>
      <c r="N64" s="208"/>
      <c r="O64" s="208"/>
      <c r="P64" s="208"/>
      <c r="Q64" s="208"/>
      <c r="R64" s="208"/>
      <c r="S64" s="208"/>
      <c r="T64" s="210"/>
      <c r="U64" s="210"/>
      <c r="V64" s="206"/>
      <c r="W64" s="206"/>
      <c r="X64" s="206"/>
      <c r="Y64" s="206"/>
      <c r="Z64" s="206"/>
      <c r="AA64" s="206"/>
      <c r="AB64" s="206"/>
      <c r="AC64" s="206"/>
    </row>
    <row r="65" spans="1:29">
      <c r="A65" s="208"/>
      <c r="B65" s="208"/>
      <c r="C65" s="209"/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  <c r="S65" s="208"/>
      <c r="T65" s="210"/>
      <c r="U65" s="210"/>
      <c r="V65" s="206"/>
      <c r="W65" s="206"/>
      <c r="X65" s="206"/>
      <c r="Y65" s="206"/>
      <c r="Z65" s="206"/>
      <c r="AA65" s="206"/>
      <c r="AB65" s="206"/>
      <c r="AC65" s="206"/>
    </row>
    <row r="66" spans="1:29">
      <c r="A66" s="207"/>
      <c r="B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</row>
    <row r="67" spans="1:29">
      <c r="V67" s="205"/>
      <c r="X67" s="205"/>
    </row>
    <row r="68" spans="1:29">
      <c r="V68" s="205"/>
      <c r="X68" s="205"/>
    </row>
    <row r="69" spans="1:29">
      <c r="Y69" s="205"/>
      <c r="Z69" s="205"/>
    </row>
    <row r="71" spans="1:29">
      <c r="T71" s="216"/>
      <c r="U71" s="216"/>
    </row>
    <row r="72" spans="1:29">
      <c r="T72" s="216"/>
      <c r="U72" s="216"/>
    </row>
  </sheetData>
  <mergeCells count="27">
    <mergeCell ref="S33:V33"/>
    <mergeCell ref="Y33:AB33"/>
    <mergeCell ref="X1:Y1"/>
    <mergeCell ref="Z1:AA1"/>
    <mergeCell ref="AB1:AB3"/>
    <mergeCell ref="AC1:AC3"/>
    <mergeCell ref="H2:K2"/>
    <mergeCell ref="L2:O2"/>
    <mergeCell ref="P2:S2"/>
    <mergeCell ref="T2:T3"/>
    <mergeCell ref="U2:U3"/>
    <mergeCell ref="X2:X3"/>
    <mergeCell ref="W1:W3"/>
    <mergeCell ref="Y2:Y3"/>
    <mergeCell ref="Z2:Z3"/>
    <mergeCell ref="AA2:AA3"/>
    <mergeCell ref="G1:G3"/>
    <mergeCell ref="H1:K1"/>
    <mergeCell ref="L1:O1"/>
    <mergeCell ref="P1:U1"/>
    <mergeCell ref="V1:V3"/>
    <mergeCell ref="F1:F3"/>
    <mergeCell ref="A1:A3"/>
    <mergeCell ref="B1:B3"/>
    <mergeCell ref="C1:C3"/>
    <mergeCell ref="D1:D3"/>
    <mergeCell ref="E1:E3"/>
  </mergeCells>
  <pageMargins left="0.7" right="0.7" top="0.75" bottom="0.75" header="0.3" footer="0.3"/>
  <pageSetup paperSize="9" scale="90" firstPageNumber="77" pageOrder="overThenDown" orientation="landscape" useFirstPageNumber="1" r:id="rId1"/>
  <headerFooter>
    <oddFooter>&amp;L&amp;"Times New Roman,Regular"АСП-ВВС-ТР доп&amp;C&amp;"Times New Roman,Regular"Списък № 9 излишни ОБВВПИ към 01.01.2026 г.&amp;R&amp;P</oddFooter>
  </headerFooter>
  <colBreaks count="1" manualBreakCount="1">
    <brk id="38" max="3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Z14"/>
  <sheetViews>
    <sheetView view="pageBreakPreview" zoomScale="90" zoomScaleNormal="100" zoomScaleSheetLayoutView="90" workbookViewId="0">
      <selection activeCell="C10" sqref="C10"/>
    </sheetView>
  </sheetViews>
  <sheetFormatPr defaultColWidth="9" defaultRowHeight="13.2"/>
  <cols>
    <col min="1" max="1" width="4.109375" style="6" customWidth="1"/>
    <col min="2" max="2" width="12.109375" style="85" customWidth="1"/>
    <col min="3" max="3" width="51.6640625" style="1" customWidth="1"/>
    <col min="4" max="4" width="5.88671875" style="6" customWidth="1"/>
    <col min="5" max="5" width="6.33203125" style="6" customWidth="1"/>
    <col min="6" max="6" width="4.5546875" style="6" customWidth="1"/>
    <col min="7" max="7" width="6.44140625" style="6" customWidth="1"/>
    <col min="8" max="9" width="6.6640625" style="77" customWidth="1"/>
    <col min="10" max="10" width="6.33203125" style="77" customWidth="1"/>
    <col min="11" max="11" width="6.88671875" style="77" customWidth="1"/>
    <col min="12" max="12" width="7.109375" style="84" customWidth="1"/>
    <col min="13" max="13" width="6.88671875" style="84" customWidth="1"/>
    <col min="14" max="14" width="6.5546875" style="84" customWidth="1"/>
    <col min="15" max="15" width="6.6640625" style="84" customWidth="1"/>
    <col min="16" max="16" width="11.44140625" style="7" customWidth="1"/>
    <col min="17" max="17" width="10.6640625" style="7" customWidth="1"/>
    <col min="18" max="18" width="7.88671875" style="3" customWidth="1"/>
    <col min="19" max="19" width="6.88671875" style="3" customWidth="1"/>
    <col min="20" max="20" width="5.88671875" style="3" customWidth="1"/>
    <col min="21" max="21" width="6.109375" style="3" customWidth="1"/>
    <col min="22" max="22" width="7.44140625" style="3" customWidth="1"/>
    <col min="23" max="23" width="6.33203125" style="3" customWidth="1"/>
    <col min="24" max="24" width="7.33203125" style="3" customWidth="1"/>
    <col min="25" max="25" width="6.44140625" style="3" customWidth="1"/>
    <col min="26" max="99" width="9" style="3"/>
    <col min="100" max="100" width="4.109375" style="3" customWidth="1"/>
    <col min="101" max="101" width="12.109375" style="3" customWidth="1"/>
    <col min="102" max="102" width="26.5546875" style="3" customWidth="1"/>
    <col min="103" max="104" width="5" style="3" customWidth="1"/>
    <col min="105" max="105" width="4.5546875" style="3" customWidth="1"/>
    <col min="106" max="106" width="7.44140625" style="3" customWidth="1"/>
    <col min="107" max="107" width="7.33203125" style="3" customWidth="1"/>
    <col min="108" max="109" width="4.6640625" style="3" customWidth="1"/>
    <col min="110" max="110" width="7.6640625" style="3" customWidth="1"/>
    <col min="111" max="112" width="4.6640625" style="3" customWidth="1"/>
    <col min="113" max="113" width="5.6640625" style="3" customWidth="1"/>
    <col min="114" max="114" width="5.33203125" style="3" customWidth="1"/>
    <col min="115" max="120" width="4.6640625" style="3" customWidth="1"/>
    <col min="121" max="121" width="5.88671875" style="3" customWidth="1"/>
    <col min="122" max="122" width="7.109375" style="3" customWidth="1"/>
    <col min="123" max="130" width="4.6640625" style="3" customWidth="1"/>
    <col min="131" max="131" width="5.5546875" style="3" customWidth="1"/>
    <col min="132" max="133" width="4.6640625" style="3" customWidth="1"/>
    <col min="134" max="135" width="5.5546875" style="3" customWidth="1"/>
    <col min="136" max="136" width="4.6640625" style="3" customWidth="1"/>
    <col min="137" max="138" width="5.5546875" style="3" customWidth="1"/>
    <col min="139" max="140" width="4.6640625" style="3" customWidth="1"/>
    <col min="141" max="141" width="6.33203125" style="3" customWidth="1"/>
    <col min="142" max="142" width="6" style="3" customWidth="1"/>
    <col min="143" max="143" width="7.6640625" style="3" customWidth="1"/>
    <col min="144" max="144" width="6.6640625" style="3" customWidth="1"/>
    <col min="145" max="145" width="10.44140625" style="3" customWidth="1"/>
    <col min="146" max="146" width="9.5546875" style="3" customWidth="1"/>
    <col min="147" max="147" width="9.6640625" style="3" customWidth="1"/>
    <col min="148" max="148" width="8.33203125" style="3" customWidth="1"/>
    <col min="149" max="149" width="4.5546875" style="3" customWidth="1"/>
    <col min="150" max="150" width="7.5546875" style="3" customWidth="1"/>
    <col min="151" max="151" width="5.88671875" style="3" customWidth="1"/>
    <col min="152" max="152" width="6.109375" style="3" customWidth="1"/>
    <col min="153" max="153" width="6" style="3" customWidth="1"/>
    <col min="154" max="154" width="6.33203125" style="3" customWidth="1"/>
    <col min="155" max="155" width="8.33203125" style="3" customWidth="1"/>
    <col min="156" max="156" width="10.44140625" style="3" customWidth="1"/>
    <col min="157" max="355" width="9" style="3"/>
    <col min="356" max="356" width="4.109375" style="3" customWidth="1"/>
    <col min="357" max="357" width="12.109375" style="3" customWidth="1"/>
    <col min="358" max="358" width="26.5546875" style="3" customWidth="1"/>
    <col min="359" max="360" width="5" style="3" customWidth="1"/>
    <col min="361" max="361" width="4.5546875" style="3" customWidth="1"/>
    <col min="362" max="362" width="7.44140625" style="3" customWidth="1"/>
    <col min="363" max="363" width="7.33203125" style="3" customWidth="1"/>
    <col min="364" max="365" width="4.6640625" style="3" customWidth="1"/>
    <col min="366" max="366" width="7.6640625" style="3" customWidth="1"/>
    <col min="367" max="368" width="4.6640625" style="3" customWidth="1"/>
    <col min="369" max="369" width="5.6640625" style="3" customWidth="1"/>
    <col min="370" max="370" width="5.33203125" style="3" customWidth="1"/>
    <col min="371" max="376" width="4.6640625" style="3" customWidth="1"/>
    <col min="377" max="377" width="5.88671875" style="3" customWidth="1"/>
    <col min="378" max="378" width="7.109375" style="3" customWidth="1"/>
    <col min="379" max="386" width="4.6640625" style="3" customWidth="1"/>
    <col min="387" max="387" width="5.5546875" style="3" customWidth="1"/>
    <col min="388" max="389" width="4.6640625" style="3" customWidth="1"/>
    <col min="390" max="391" width="5.5546875" style="3" customWidth="1"/>
    <col min="392" max="392" width="4.6640625" style="3" customWidth="1"/>
    <col min="393" max="394" width="5.5546875" style="3" customWidth="1"/>
    <col min="395" max="396" width="4.6640625" style="3" customWidth="1"/>
    <col min="397" max="397" width="6.33203125" style="3" customWidth="1"/>
    <col min="398" max="398" width="6" style="3" customWidth="1"/>
    <col min="399" max="399" width="7.6640625" style="3" customWidth="1"/>
    <col min="400" max="400" width="6.6640625" style="3" customWidth="1"/>
    <col min="401" max="401" width="10.44140625" style="3" customWidth="1"/>
    <col min="402" max="402" width="9.5546875" style="3" customWidth="1"/>
    <col min="403" max="403" width="9.6640625" style="3" customWidth="1"/>
    <col min="404" max="404" width="8.33203125" style="3" customWidth="1"/>
    <col min="405" max="405" width="4.5546875" style="3" customWidth="1"/>
    <col min="406" max="406" width="7.5546875" style="3" customWidth="1"/>
    <col min="407" max="407" width="5.88671875" style="3" customWidth="1"/>
    <col min="408" max="408" width="6.109375" style="3" customWidth="1"/>
    <col min="409" max="409" width="6" style="3" customWidth="1"/>
    <col min="410" max="410" width="6.33203125" style="3" customWidth="1"/>
    <col min="411" max="411" width="8.33203125" style="3" customWidth="1"/>
    <col min="412" max="412" width="10.44140625" style="3" customWidth="1"/>
    <col min="413" max="611" width="9" style="3"/>
    <col min="612" max="612" width="4.109375" style="3" customWidth="1"/>
    <col min="613" max="613" width="12.109375" style="3" customWidth="1"/>
    <col min="614" max="614" width="26.5546875" style="3" customWidth="1"/>
    <col min="615" max="616" width="5" style="3" customWidth="1"/>
    <col min="617" max="617" width="4.5546875" style="3" customWidth="1"/>
    <col min="618" max="618" width="7.44140625" style="3" customWidth="1"/>
    <col min="619" max="619" width="7.33203125" style="3" customWidth="1"/>
    <col min="620" max="621" width="4.6640625" style="3" customWidth="1"/>
    <col min="622" max="622" width="7.6640625" style="3" customWidth="1"/>
    <col min="623" max="624" width="4.6640625" style="3" customWidth="1"/>
    <col min="625" max="625" width="5.6640625" style="3" customWidth="1"/>
    <col min="626" max="626" width="5.33203125" style="3" customWidth="1"/>
    <col min="627" max="632" width="4.6640625" style="3" customWidth="1"/>
    <col min="633" max="633" width="5.88671875" style="3" customWidth="1"/>
    <col min="634" max="634" width="7.109375" style="3" customWidth="1"/>
    <col min="635" max="642" width="4.6640625" style="3" customWidth="1"/>
    <col min="643" max="643" width="5.5546875" style="3" customWidth="1"/>
    <col min="644" max="645" width="4.6640625" style="3" customWidth="1"/>
    <col min="646" max="647" width="5.5546875" style="3" customWidth="1"/>
    <col min="648" max="648" width="4.6640625" style="3" customWidth="1"/>
    <col min="649" max="650" width="5.5546875" style="3" customWidth="1"/>
    <col min="651" max="652" width="4.6640625" style="3" customWidth="1"/>
    <col min="653" max="653" width="6.33203125" style="3" customWidth="1"/>
    <col min="654" max="654" width="6" style="3" customWidth="1"/>
    <col min="655" max="655" width="7.6640625" style="3" customWidth="1"/>
    <col min="656" max="656" width="6.6640625" style="3" customWidth="1"/>
    <col min="657" max="657" width="10.44140625" style="3" customWidth="1"/>
    <col min="658" max="658" width="9.5546875" style="3" customWidth="1"/>
    <col min="659" max="659" width="9.6640625" style="3" customWidth="1"/>
    <col min="660" max="660" width="8.33203125" style="3" customWidth="1"/>
    <col min="661" max="661" width="4.5546875" style="3" customWidth="1"/>
    <col min="662" max="662" width="7.5546875" style="3" customWidth="1"/>
    <col min="663" max="663" width="5.88671875" style="3" customWidth="1"/>
    <col min="664" max="664" width="6.109375" style="3" customWidth="1"/>
    <col min="665" max="665" width="6" style="3" customWidth="1"/>
    <col min="666" max="666" width="6.33203125" style="3" customWidth="1"/>
    <col min="667" max="667" width="8.33203125" style="3" customWidth="1"/>
    <col min="668" max="668" width="10.44140625" style="3" customWidth="1"/>
    <col min="669" max="867" width="9" style="3"/>
    <col min="868" max="868" width="4.109375" style="3" customWidth="1"/>
    <col min="869" max="869" width="12.109375" style="3" customWidth="1"/>
    <col min="870" max="870" width="26.5546875" style="3" customWidth="1"/>
    <col min="871" max="872" width="5" style="3" customWidth="1"/>
    <col min="873" max="873" width="4.5546875" style="3" customWidth="1"/>
    <col min="874" max="874" width="7.44140625" style="3" customWidth="1"/>
    <col min="875" max="875" width="7.33203125" style="3" customWidth="1"/>
    <col min="876" max="877" width="4.6640625" style="3" customWidth="1"/>
    <col min="878" max="878" width="7.6640625" style="3" customWidth="1"/>
    <col min="879" max="880" width="4.6640625" style="3" customWidth="1"/>
    <col min="881" max="881" width="5.6640625" style="3" customWidth="1"/>
    <col min="882" max="882" width="5.33203125" style="3" customWidth="1"/>
    <col min="883" max="888" width="4.6640625" style="3" customWidth="1"/>
    <col min="889" max="889" width="5.88671875" style="3" customWidth="1"/>
    <col min="890" max="890" width="7.109375" style="3" customWidth="1"/>
    <col min="891" max="898" width="4.6640625" style="3" customWidth="1"/>
    <col min="899" max="899" width="5.5546875" style="3" customWidth="1"/>
    <col min="900" max="901" width="4.6640625" style="3" customWidth="1"/>
    <col min="902" max="903" width="5.5546875" style="3" customWidth="1"/>
    <col min="904" max="904" width="4.6640625" style="3" customWidth="1"/>
    <col min="905" max="906" width="5.5546875" style="3" customWidth="1"/>
    <col min="907" max="908" width="4.6640625" style="3" customWidth="1"/>
    <col min="909" max="909" width="6.33203125" style="3" customWidth="1"/>
    <col min="910" max="910" width="6" style="3" customWidth="1"/>
    <col min="911" max="911" width="7.6640625" style="3" customWidth="1"/>
    <col min="912" max="912" width="6.6640625" style="3" customWidth="1"/>
    <col min="913" max="913" width="10.44140625" style="3" customWidth="1"/>
    <col min="914" max="914" width="9.5546875" style="3" customWidth="1"/>
    <col min="915" max="915" width="9.6640625" style="3" customWidth="1"/>
    <col min="916" max="916" width="8.33203125" style="3" customWidth="1"/>
    <col min="917" max="917" width="4.5546875" style="3" customWidth="1"/>
    <col min="918" max="918" width="7.5546875" style="3" customWidth="1"/>
    <col min="919" max="919" width="5.88671875" style="3" customWidth="1"/>
    <col min="920" max="920" width="6.109375" style="3" customWidth="1"/>
    <col min="921" max="921" width="6" style="3" customWidth="1"/>
    <col min="922" max="922" width="6.33203125" style="3" customWidth="1"/>
    <col min="923" max="923" width="8.33203125" style="3" customWidth="1"/>
    <col min="924" max="924" width="10.44140625" style="3" customWidth="1"/>
    <col min="925" max="1123" width="9" style="3"/>
    <col min="1124" max="1124" width="4.109375" style="3" customWidth="1"/>
    <col min="1125" max="1125" width="12.109375" style="3" customWidth="1"/>
    <col min="1126" max="1126" width="26.5546875" style="3" customWidth="1"/>
    <col min="1127" max="1128" width="5" style="3" customWidth="1"/>
    <col min="1129" max="1129" width="4.5546875" style="3" customWidth="1"/>
    <col min="1130" max="1130" width="7.44140625" style="3" customWidth="1"/>
    <col min="1131" max="1131" width="7.33203125" style="3" customWidth="1"/>
    <col min="1132" max="1133" width="4.6640625" style="3" customWidth="1"/>
    <col min="1134" max="1134" width="7.6640625" style="3" customWidth="1"/>
    <col min="1135" max="1136" width="4.6640625" style="3" customWidth="1"/>
    <col min="1137" max="1137" width="5.6640625" style="3" customWidth="1"/>
    <col min="1138" max="1138" width="5.33203125" style="3" customWidth="1"/>
    <col min="1139" max="1144" width="4.6640625" style="3" customWidth="1"/>
    <col min="1145" max="1145" width="5.88671875" style="3" customWidth="1"/>
    <col min="1146" max="1146" width="7.109375" style="3" customWidth="1"/>
    <col min="1147" max="1154" width="4.6640625" style="3" customWidth="1"/>
    <col min="1155" max="1155" width="5.5546875" style="3" customWidth="1"/>
    <col min="1156" max="1157" width="4.6640625" style="3" customWidth="1"/>
    <col min="1158" max="1159" width="5.5546875" style="3" customWidth="1"/>
    <col min="1160" max="1160" width="4.6640625" style="3" customWidth="1"/>
    <col min="1161" max="1162" width="5.5546875" style="3" customWidth="1"/>
    <col min="1163" max="1164" width="4.6640625" style="3" customWidth="1"/>
    <col min="1165" max="1165" width="6.33203125" style="3" customWidth="1"/>
    <col min="1166" max="1166" width="6" style="3" customWidth="1"/>
    <col min="1167" max="1167" width="7.6640625" style="3" customWidth="1"/>
    <col min="1168" max="1168" width="6.6640625" style="3" customWidth="1"/>
    <col min="1169" max="1169" width="10.44140625" style="3" customWidth="1"/>
    <col min="1170" max="1170" width="9.5546875" style="3" customWidth="1"/>
    <col min="1171" max="1171" width="9.6640625" style="3" customWidth="1"/>
    <col min="1172" max="1172" width="8.33203125" style="3" customWidth="1"/>
    <col min="1173" max="1173" width="4.5546875" style="3" customWidth="1"/>
    <col min="1174" max="1174" width="7.5546875" style="3" customWidth="1"/>
    <col min="1175" max="1175" width="5.88671875" style="3" customWidth="1"/>
    <col min="1176" max="1176" width="6.109375" style="3" customWidth="1"/>
    <col min="1177" max="1177" width="6" style="3" customWidth="1"/>
    <col min="1178" max="1178" width="6.33203125" style="3" customWidth="1"/>
    <col min="1179" max="1179" width="8.33203125" style="3" customWidth="1"/>
    <col min="1180" max="1180" width="10.44140625" style="3" customWidth="1"/>
    <col min="1181" max="1379" width="9" style="3"/>
    <col min="1380" max="1380" width="4.109375" style="3" customWidth="1"/>
    <col min="1381" max="1381" width="12.109375" style="3" customWidth="1"/>
    <col min="1382" max="1382" width="26.5546875" style="3" customWidth="1"/>
    <col min="1383" max="1384" width="5" style="3" customWidth="1"/>
    <col min="1385" max="1385" width="4.5546875" style="3" customWidth="1"/>
    <col min="1386" max="1386" width="7.44140625" style="3" customWidth="1"/>
    <col min="1387" max="1387" width="7.33203125" style="3" customWidth="1"/>
    <col min="1388" max="1389" width="4.6640625" style="3" customWidth="1"/>
    <col min="1390" max="1390" width="7.6640625" style="3" customWidth="1"/>
    <col min="1391" max="1392" width="4.6640625" style="3" customWidth="1"/>
    <col min="1393" max="1393" width="5.6640625" style="3" customWidth="1"/>
    <col min="1394" max="1394" width="5.33203125" style="3" customWidth="1"/>
    <col min="1395" max="1400" width="4.6640625" style="3" customWidth="1"/>
    <col min="1401" max="1401" width="5.88671875" style="3" customWidth="1"/>
    <col min="1402" max="1402" width="7.109375" style="3" customWidth="1"/>
    <col min="1403" max="1410" width="4.6640625" style="3" customWidth="1"/>
    <col min="1411" max="1411" width="5.5546875" style="3" customWidth="1"/>
    <col min="1412" max="1413" width="4.6640625" style="3" customWidth="1"/>
    <col min="1414" max="1415" width="5.5546875" style="3" customWidth="1"/>
    <col min="1416" max="1416" width="4.6640625" style="3" customWidth="1"/>
    <col min="1417" max="1418" width="5.5546875" style="3" customWidth="1"/>
    <col min="1419" max="1420" width="4.6640625" style="3" customWidth="1"/>
    <col min="1421" max="1421" width="6.33203125" style="3" customWidth="1"/>
    <col min="1422" max="1422" width="6" style="3" customWidth="1"/>
    <col min="1423" max="1423" width="7.6640625" style="3" customWidth="1"/>
    <col min="1424" max="1424" width="6.6640625" style="3" customWidth="1"/>
    <col min="1425" max="1425" width="10.44140625" style="3" customWidth="1"/>
    <col min="1426" max="1426" width="9.5546875" style="3" customWidth="1"/>
    <col min="1427" max="1427" width="9.6640625" style="3" customWidth="1"/>
    <col min="1428" max="1428" width="8.33203125" style="3" customWidth="1"/>
    <col min="1429" max="1429" width="4.5546875" style="3" customWidth="1"/>
    <col min="1430" max="1430" width="7.5546875" style="3" customWidth="1"/>
    <col min="1431" max="1431" width="5.88671875" style="3" customWidth="1"/>
    <col min="1432" max="1432" width="6.109375" style="3" customWidth="1"/>
    <col min="1433" max="1433" width="6" style="3" customWidth="1"/>
    <col min="1434" max="1434" width="6.33203125" style="3" customWidth="1"/>
    <col min="1435" max="1435" width="8.33203125" style="3" customWidth="1"/>
    <col min="1436" max="1436" width="10.44140625" style="3" customWidth="1"/>
    <col min="1437" max="1635" width="9" style="3"/>
    <col min="1636" max="1636" width="4.109375" style="3" customWidth="1"/>
    <col min="1637" max="1637" width="12.109375" style="3" customWidth="1"/>
    <col min="1638" max="1638" width="26.5546875" style="3" customWidth="1"/>
    <col min="1639" max="1640" width="5" style="3" customWidth="1"/>
    <col min="1641" max="1641" width="4.5546875" style="3" customWidth="1"/>
    <col min="1642" max="1642" width="7.44140625" style="3" customWidth="1"/>
    <col min="1643" max="1643" width="7.33203125" style="3" customWidth="1"/>
    <col min="1644" max="1645" width="4.6640625" style="3" customWidth="1"/>
    <col min="1646" max="1646" width="7.6640625" style="3" customWidth="1"/>
    <col min="1647" max="1648" width="4.6640625" style="3" customWidth="1"/>
    <col min="1649" max="1649" width="5.6640625" style="3" customWidth="1"/>
    <col min="1650" max="1650" width="5.33203125" style="3" customWidth="1"/>
    <col min="1651" max="1656" width="4.6640625" style="3" customWidth="1"/>
    <col min="1657" max="1657" width="5.88671875" style="3" customWidth="1"/>
    <col min="1658" max="1658" width="7.109375" style="3" customWidth="1"/>
    <col min="1659" max="1666" width="4.6640625" style="3" customWidth="1"/>
    <col min="1667" max="1667" width="5.5546875" style="3" customWidth="1"/>
    <col min="1668" max="1669" width="4.6640625" style="3" customWidth="1"/>
    <col min="1670" max="1671" width="5.5546875" style="3" customWidth="1"/>
    <col min="1672" max="1672" width="4.6640625" style="3" customWidth="1"/>
    <col min="1673" max="1674" width="5.5546875" style="3" customWidth="1"/>
    <col min="1675" max="1676" width="4.6640625" style="3" customWidth="1"/>
    <col min="1677" max="1677" width="6.33203125" style="3" customWidth="1"/>
    <col min="1678" max="1678" width="6" style="3" customWidth="1"/>
    <col min="1679" max="1679" width="7.6640625" style="3" customWidth="1"/>
    <col min="1680" max="1680" width="6.6640625" style="3" customWidth="1"/>
    <col min="1681" max="1681" width="10.44140625" style="3" customWidth="1"/>
    <col min="1682" max="1682" width="9.5546875" style="3" customWidth="1"/>
    <col min="1683" max="1683" width="9.6640625" style="3" customWidth="1"/>
    <col min="1684" max="1684" width="8.33203125" style="3" customWidth="1"/>
    <col min="1685" max="1685" width="4.5546875" style="3" customWidth="1"/>
    <col min="1686" max="1686" width="7.5546875" style="3" customWidth="1"/>
    <col min="1687" max="1687" width="5.88671875" style="3" customWidth="1"/>
    <col min="1688" max="1688" width="6.109375" style="3" customWidth="1"/>
    <col min="1689" max="1689" width="6" style="3" customWidth="1"/>
    <col min="1690" max="1690" width="6.33203125" style="3" customWidth="1"/>
    <col min="1691" max="1691" width="8.33203125" style="3" customWidth="1"/>
    <col min="1692" max="1692" width="10.44140625" style="3" customWidth="1"/>
    <col min="1693" max="1891" width="9" style="3"/>
    <col min="1892" max="1892" width="4.109375" style="3" customWidth="1"/>
    <col min="1893" max="1893" width="12.109375" style="3" customWidth="1"/>
    <col min="1894" max="1894" width="26.5546875" style="3" customWidth="1"/>
    <col min="1895" max="1896" width="5" style="3" customWidth="1"/>
    <col min="1897" max="1897" width="4.5546875" style="3" customWidth="1"/>
    <col min="1898" max="1898" width="7.44140625" style="3" customWidth="1"/>
    <col min="1899" max="1899" width="7.33203125" style="3" customWidth="1"/>
    <col min="1900" max="1901" width="4.6640625" style="3" customWidth="1"/>
    <col min="1902" max="1902" width="7.6640625" style="3" customWidth="1"/>
    <col min="1903" max="1904" width="4.6640625" style="3" customWidth="1"/>
    <col min="1905" max="1905" width="5.6640625" style="3" customWidth="1"/>
    <col min="1906" max="1906" width="5.33203125" style="3" customWidth="1"/>
    <col min="1907" max="1912" width="4.6640625" style="3" customWidth="1"/>
    <col min="1913" max="1913" width="5.88671875" style="3" customWidth="1"/>
    <col min="1914" max="1914" width="7.109375" style="3" customWidth="1"/>
    <col min="1915" max="1922" width="4.6640625" style="3" customWidth="1"/>
    <col min="1923" max="1923" width="5.5546875" style="3" customWidth="1"/>
    <col min="1924" max="1925" width="4.6640625" style="3" customWidth="1"/>
    <col min="1926" max="1927" width="5.5546875" style="3" customWidth="1"/>
    <col min="1928" max="1928" width="4.6640625" style="3" customWidth="1"/>
    <col min="1929" max="1930" width="5.5546875" style="3" customWidth="1"/>
    <col min="1931" max="1932" width="4.6640625" style="3" customWidth="1"/>
    <col min="1933" max="1933" width="6.33203125" style="3" customWidth="1"/>
    <col min="1934" max="1934" width="6" style="3" customWidth="1"/>
    <col min="1935" max="1935" width="7.6640625" style="3" customWidth="1"/>
    <col min="1936" max="1936" width="6.6640625" style="3" customWidth="1"/>
    <col min="1937" max="1937" width="10.44140625" style="3" customWidth="1"/>
    <col min="1938" max="1938" width="9.5546875" style="3" customWidth="1"/>
    <col min="1939" max="1939" width="9.6640625" style="3" customWidth="1"/>
    <col min="1940" max="1940" width="8.33203125" style="3" customWidth="1"/>
    <col min="1941" max="1941" width="4.5546875" style="3" customWidth="1"/>
    <col min="1942" max="1942" width="7.5546875" style="3" customWidth="1"/>
    <col min="1943" max="1943" width="5.88671875" style="3" customWidth="1"/>
    <col min="1944" max="1944" width="6.109375" style="3" customWidth="1"/>
    <col min="1945" max="1945" width="6" style="3" customWidth="1"/>
    <col min="1946" max="1946" width="6.33203125" style="3" customWidth="1"/>
    <col min="1947" max="1947" width="8.33203125" style="3" customWidth="1"/>
    <col min="1948" max="1948" width="10.44140625" style="3" customWidth="1"/>
    <col min="1949" max="2147" width="9" style="3"/>
    <col min="2148" max="2148" width="4.109375" style="3" customWidth="1"/>
    <col min="2149" max="2149" width="12.109375" style="3" customWidth="1"/>
    <col min="2150" max="2150" width="26.5546875" style="3" customWidth="1"/>
    <col min="2151" max="2152" width="5" style="3" customWidth="1"/>
    <col min="2153" max="2153" width="4.5546875" style="3" customWidth="1"/>
    <col min="2154" max="2154" width="7.44140625" style="3" customWidth="1"/>
    <col min="2155" max="2155" width="7.33203125" style="3" customWidth="1"/>
    <col min="2156" max="2157" width="4.6640625" style="3" customWidth="1"/>
    <col min="2158" max="2158" width="7.6640625" style="3" customWidth="1"/>
    <col min="2159" max="2160" width="4.6640625" style="3" customWidth="1"/>
    <col min="2161" max="2161" width="5.6640625" style="3" customWidth="1"/>
    <col min="2162" max="2162" width="5.33203125" style="3" customWidth="1"/>
    <col min="2163" max="2168" width="4.6640625" style="3" customWidth="1"/>
    <col min="2169" max="2169" width="5.88671875" style="3" customWidth="1"/>
    <col min="2170" max="2170" width="7.109375" style="3" customWidth="1"/>
    <col min="2171" max="2178" width="4.6640625" style="3" customWidth="1"/>
    <col min="2179" max="2179" width="5.5546875" style="3" customWidth="1"/>
    <col min="2180" max="2181" width="4.6640625" style="3" customWidth="1"/>
    <col min="2182" max="2183" width="5.5546875" style="3" customWidth="1"/>
    <col min="2184" max="2184" width="4.6640625" style="3" customWidth="1"/>
    <col min="2185" max="2186" width="5.5546875" style="3" customWidth="1"/>
    <col min="2187" max="2188" width="4.6640625" style="3" customWidth="1"/>
    <col min="2189" max="2189" width="6.33203125" style="3" customWidth="1"/>
    <col min="2190" max="2190" width="6" style="3" customWidth="1"/>
    <col min="2191" max="2191" width="7.6640625" style="3" customWidth="1"/>
    <col min="2192" max="2192" width="6.6640625" style="3" customWidth="1"/>
    <col min="2193" max="2193" width="10.44140625" style="3" customWidth="1"/>
    <col min="2194" max="2194" width="9.5546875" style="3" customWidth="1"/>
    <col min="2195" max="2195" width="9.6640625" style="3" customWidth="1"/>
    <col min="2196" max="2196" width="8.33203125" style="3" customWidth="1"/>
    <col min="2197" max="2197" width="4.5546875" style="3" customWidth="1"/>
    <col min="2198" max="2198" width="7.5546875" style="3" customWidth="1"/>
    <col min="2199" max="2199" width="5.88671875" style="3" customWidth="1"/>
    <col min="2200" max="2200" width="6.109375" style="3" customWidth="1"/>
    <col min="2201" max="2201" width="6" style="3" customWidth="1"/>
    <col min="2202" max="2202" width="6.33203125" style="3" customWidth="1"/>
    <col min="2203" max="2203" width="8.33203125" style="3" customWidth="1"/>
    <col min="2204" max="2204" width="10.44140625" style="3" customWidth="1"/>
    <col min="2205" max="2403" width="9" style="3"/>
    <col min="2404" max="2404" width="4.109375" style="3" customWidth="1"/>
    <col min="2405" max="2405" width="12.109375" style="3" customWidth="1"/>
    <col min="2406" max="2406" width="26.5546875" style="3" customWidth="1"/>
    <col min="2407" max="2408" width="5" style="3" customWidth="1"/>
    <col min="2409" max="2409" width="4.5546875" style="3" customWidth="1"/>
    <col min="2410" max="2410" width="7.44140625" style="3" customWidth="1"/>
    <col min="2411" max="2411" width="7.33203125" style="3" customWidth="1"/>
    <col min="2412" max="2413" width="4.6640625" style="3" customWidth="1"/>
    <col min="2414" max="2414" width="7.6640625" style="3" customWidth="1"/>
    <col min="2415" max="2416" width="4.6640625" style="3" customWidth="1"/>
    <col min="2417" max="2417" width="5.6640625" style="3" customWidth="1"/>
    <col min="2418" max="2418" width="5.33203125" style="3" customWidth="1"/>
    <col min="2419" max="2424" width="4.6640625" style="3" customWidth="1"/>
    <col min="2425" max="2425" width="5.88671875" style="3" customWidth="1"/>
    <col min="2426" max="2426" width="7.109375" style="3" customWidth="1"/>
    <col min="2427" max="2434" width="4.6640625" style="3" customWidth="1"/>
    <col min="2435" max="2435" width="5.5546875" style="3" customWidth="1"/>
    <col min="2436" max="2437" width="4.6640625" style="3" customWidth="1"/>
    <col min="2438" max="2439" width="5.5546875" style="3" customWidth="1"/>
    <col min="2440" max="2440" width="4.6640625" style="3" customWidth="1"/>
    <col min="2441" max="2442" width="5.5546875" style="3" customWidth="1"/>
    <col min="2443" max="2444" width="4.6640625" style="3" customWidth="1"/>
    <col min="2445" max="2445" width="6.33203125" style="3" customWidth="1"/>
    <col min="2446" max="2446" width="6" style="3" customWidth="1"/>
    <col min="2447" max="2447" width="7.6640625" style="3" customWidth="1"/>
    <col min="2448" max="2448" width="6.6640625" style="3" customWidth="1"/>
    <col min="2449" max="2449" width="10.44140625" style="3" customWidth="1"/>
    <col min="2450" max="2450" width="9.5546875" style="3" customWidth="1"/>
    <col min="2451" max="2451" width="9.6640625" style="3" customWidth="1"/>
    <col min="2452" max="2452" width="8.33203125" style="3" customWidth="1"/>
    <col min="2453" max="2453" width="4.5546875" style="3" customWidth="1"/>
    <col min="2454" max="2454" width="7.5546875" style="3" customWidth="1"/>
    <col min="2455" max="2455" width="5.88671875" style="3" customWidth="1"/>
    <col min="2456" max="2456" width="6.109375" style="3" customWidth="1"/>
    <col min="2457" max="2457" width="6" style="3" customWidth="1"/>
    <col min="2458" max="2458" width="6.33203125" style="3" customWidth="1"/>
    <col min="2459" max="2459" width="8.33203125" style="3" customWidth="1"/>
    <col min="2460" max="2460" width="10.44140625" style="3" customWidth="1"/>
    <col min="2461" max="2659" width="9" style="3"/>
    <col min="2660" max="2660" width="4.109375" style="3" customWidth="1"/>
    <col min="2661" max="2661" width="12.109375" style="3" customWidth="1"/>
    <col min="2662" max="2662" width="26.5546875" style="3" customWidth="1"/>
    <col min="2663" max="2664" width="5" style="3" customWidth="1"/>
    <col min="2665" max="2665" width="4.5546875" style="3" customWidth="1"/>
    <col min="2666" max="2666" width="7.44140625" style="3" customWidth="1"/>
    <col min="2667" max="2667" width="7.33203125" style="3" customWidth="1"/>
    <col min="2668" max="2669" width="4.6640625" style="3" customWidth="1"/>
    <col min="2670" max="2670" width="7.6640625" style="3" customWidth="1"/>
    <col min="2671" max="2672" width="4.6640625" style="3" customWidth="1"/>
    <col min="2673" max="2673" width="5.6640625" style="3" customWidth="1"/>
    <col min="2674" max="2674" width="5.33203125" style="3" customWidth="1"/>
    <col min="2675" max="2680" width="4.6640625" style="3" customWidth="1"/>
    <col min="2681" max="2681" width="5.88671875" style="3" customWidth="1"/>
    <col min="2682" max="2682" width="7.109375" style="3" customWidth="1"/>
    <col min="2683" max="2690" width="4.6640625" style="3" customWidth="1"/>
    <col min="2691" max="2691" width="5.5546875" style="3" customWidth="1"/>
    <col min="2692" max="2693" width="4.6640625" style="3" customWidth="1"/>
    <col min="2694" max="2695" width="5.5546875" style="3" customWidth="1"/>
    <col min="2696" max="2696" width="4.6640625" style="3" customWidth="1"/>
    <col min="2697" max="2698" width="5.5546875" style="3" customWidth="1"/>
    <col min="2699" max="2700" width="4.6640625" style="3" customWidth="1"/>
    <col min="2701" max="2701" width="6.33203125" style="3" customWidth="1"/>
    <col min="2702" max="2702" width="6" style="3" customWidth="1"/>
    <col min="2703" max="2703" width="7.6640625" style="3" customWidth="1"/>
    <col min="2704" max="2704" width="6.6640625" style="3" customWidth="1"/>
    <col min="2705" max="2705" width="10.44140625" style="3" customWidth="1"/>
    <col min="2706" max="2706" width="9.5546875" style="3" customWidth="1"/>
    <col min="2707" max="2707" width="9.6640625" style="3" customWidth="1"/>
    <col min="2708" max="2708" width="8.33203125" style="3" customWidth="1"/>
    <col min="2709" max="2709" width="4.5546875" style="3" customWidth="1"/>
    <col min="2710" max="2710" width="7.5546875" style="3" customWidth="1"/>
    <col min="2711" max="2711" width="5.88671875" style="3" customWidth="1"/>
    <col min="2712" max="2712" width="6.109375" style="3" customWidth="1"/>
    <col min="2713" max="2713" width="6" style="3" customWidth="1"/>
    <col min="2714" max="2714" width="6.33203125" style="3" customWidth="1"/>
    <col min="2715" max="2715" width="8.33203125" style="3" customWidth="1"/>
    <col min="2716" max="2716" width="10.44140625" style="3" customWidth="1"/>
    <col min="2717" max="2915" width="9" style="3"/>
    <col min="2916" max="2916" width="4.109375" style="3" customWidth="1"/>
    <col min="2917" max="2917" width="12.109375" style="3" customWidth="1"/>
    <col min="2918" max="2918" width="26.5546875" style="3" customWidth="1"/>
    <col min="2919" max="2920" width="5" style="3" customWidth="1"/>
    <col min="2921" max="2921" width="4.5546875" style="3" customWidth="1"/>
    <col min="2922" max="2922" width="7.44140625" style="3" customWidth="1"/>
    <col min="2923" max="2923" width="7.33203125" style="3" customWidth="1"/>
    <col min="2924" max="2925" width="4.6640625" style="3" customWidth="1"/>
    <col min="2926" max="2926" width="7.6640625" style="3" customWidth="1"/>
    <col min="2927" max="2928" width="4.6640625" style="3" customWidth="1"/>
    <col min="2929" max="2929" width="5.6640625" style="3" customWidth="1"/>
    <col min="2930" max="2930" width="5.33203125" style="3" customWidth="1"/>
    <col min="2931" max="2936" width="4.6640625" style="3" customWidth="1"/>
    <col min="2937" max="2937" width="5.88671875" style="3" customWidth="1"/>
    <col min="2938" max="2938" width="7.109375" style="3" customWidth="1"/>
    <col min="2939" max="2946" width="4.6640625" style="3" customWidth="1"/>
    <col min="2947" max="2947" width="5.5546875" style="3" customWidth="1"/>
    <col min="2948" max="2949" width="4.6640625" style="3" customWidth="1"/>
    <col min="2950" max="2951" width="5.5546875" style="3" customWidth="1"/>
    <col min="2952" max="2952" width="4.6640625" style="3" customWidth="1"/>
    <col min="2953" max="2954" width="5.5546875" style="3" customWidth="1"/>
    <col min="2955" max="2956" width="4.6640625" style="3" customWidth="1"/>
    <col min="2957" max="2957" width="6.33203125" style="3" customWidth="1"/>
    <col min="2958" max="2958" width="6" style="3" customWidth="1"/>
    <col min="2959" max="2959" width="7.6640625" style="3" customWidth="1"/>
    <col min="2960" max="2960" width="6.6640625" style="3" customWidth="1"/>
    <col min="2961" max="2961" width="10.44140625" style="3" customWidth="1"/>
    <col min="2962" max="2962" width="9.5546875" style="3" customWidth="1"/>
    <col min="2963" max="2963" width="9.6640625" style="3" customWidth="1"/>
    <col min="2964" max="2964" width="8.33203125" style="3" customWidth="1"/>
    <col min="2965" max="2965" width="4.5546875" style="3" customWidth="1"/>
    <col min="2966" max="2966" width="7.5546875" style="3" customWidth="1"/>
    <col min="2967" max="2967" width="5.88671875" style="3" customWidth="1"/>
    <col min="2968" max="2968" width="6.109375" style="3" customWidth="1"/>
    <col min="2969" max="2969" width="6" style="3" customWidth="1"/>
    <col min="2970" max="2970" width="6.33203125" style="3" customWidth="1"/>
    <col min="2971" max="2971" width="8.33203125" style="3" customWidth="1"/>
    <col min="2972" max="2972" width="10.44140625" style="3" customWidth="1"/>
    <col min="2973" max="3171" width="9" style="3"/>
    <col min="3172" max="3172" width="4.109375" style="3" customWidth="1"/>
    <col min="3173" max="3173" width="12.109375" style="3" customWidth="1"/>
    <col min="3174" max="3174" width="26.5546875" style="3" customWidth="1"/>
    <col min="3175" max="3176" width="5" style="3" customWidth="1"/>
    <col min="3177" max="3177" width="4.5546875" style="3" customWidth="1"/>
    <col min="3178" max="3178" width="7.44140625" style="3" customWidth="1"/>
    <col min="3179" max="3179" width="7.33203125" style="3" customWidth="1"/>
    <col min="3180" max="3181" width="4.6640625" style="3" customWidth="1"/>
    <col min="3182" max="3182" width="7.6640625" style="3" customWidth="1"/>
    <col min="3183" max="3184" width="4.6640625" style="3" customWidth="1"/>
    <col min="3185" max="3185" width="5.6640625" style="3" customWidth="1"/>
    <col min="3186" max="3186" width="5.33203125" style="3" customWidth="1"/>
    <col min="3187" max="3192" width="4.6640625" style="3" customWidth="1"/>
    <col min="3193" max="3193" width="5.88671875" style="3" customWidth="1"/>
    <col min="3194" max="3194" width="7.109375" style="3" customWidth="1"/>
    <col min="3195" max="3202" width="4.6640625" style="3" customWidth="1"/>
    <col min="3203" max="3203" width="5.5546875" style="3" customWidth="1"/>
    <col min="3204" max="3205" width="4.6640625" style="3" customWidth="1"/>
    <col min="3206" max="3207" width="5.5546875" style="3" customWidth="1"/>
    <col min="3208" max="3208" width="4.6640625" style="3" customWidth="1"/>
    <col min="3209" max="3210" width="5.5546875" style="3" customWidth="1"/>
    <col min="3211" max="3212" width="4.6640625" style="3" customWidth="1"/>
    <col min="3213" max="3213" width="6.33203125" style="3" customWidth="1"/>
    <col min="3214" max="3214" width="6" style="3" customWidth="1"/>
    <col min="3215" max="3215" width="7.6640625" style="3" customWidth="1"/>
    <col min="3216" max="3216" width="6.6640625" style="3" customWidth="1"/>
    <col min="3217" max="3217" width="10.44140625" style="3" customWidth="1"/>
    <col min="3218" max="3218" width="9.5546875" style="3" customWidth="1"/>
    <col min="3219" max="3219" width="9.6640625" style="3" customWidth="1"/>
    <col min="3220" max="3220" width="8.33203125" style="3" customWidth="1"/>
    <col min="3221" max="3221" width="4.5546875" style="3" customWidth="1"/>
    <col min="3222" max="3222" width="7.5546875" style="3" customWidth="1"/>
    <col min="3223" max="3223" width="5.88671875" style="3" customWidth="1"/>
    <col min="3224" max="3224" width="6.109375" style="3" customWidth="1"/>
    <col min="3225" max="3225" width="6" style="3" customWidth="1"/>
    <col min="3226" max="3226" width="6.33203125" style="3" customWidth="1"/>
    <col min="3227" max="3227" width="8.33203125" style="3" customWidth="1"/>
    <col min="3228" max="3228" width="10.44140625" style="3" customWidth="1"/>
    <col min="3229" max="3427" width="9" style="3"/>
    <col min="3428" max="3428" width="4.109375" style="3" customWidth="1"/>
    <col min="3429" max="3429" width="12.109375" style="3" customWidth="1"/>
    <col min="3430" max="3430" width="26.5546875" style="3" customWidth="1"/>
    <col min="3431" max="3432" width="5" style="3" customWidth="1"/>
    <col min="3433" max="3433" width="4.5546875" style="3" customWidth="1"/>
    <col min="3434" max="3434" width="7.44140625" style="3" customWidth="1"/>
    <col min="3435" max="3435" width="7.33203125" style="3" customWidth="1"/>
    <col min="3436" max="3437" width="4.6640625" style="3" customWidth="1"/>
    <col min="3438" max="3438" width="7.6640625" style="3" customWidth="1"/>
    <col min="3439" max="3440" width="4.6640625" style="3" customWidth="1"/>
    <col min="3441" max="3441" width="5.6640625" style="3" customWidth="1"/>
    <col min="3442" max="3442" width="5.33203125" style="3" customWidth="1"/>
    <col min="3443" max="3448" width="4.6640625" style="3" customWidth="1"/>
    <col min="3449" max="3449" width="5.88671875" style="3" customWidth="1"/>
    <col min="3450" max="3450" width="7.109375" style="3" customWidth="1"/>
    <col min="3451" max="3458" width="4.6640625" style="3" customWidth="1"/>
    <col min="3459" max="3459" width="5.5546875" style="3" customWidth="1"/>
    <col min="3460" max="3461" width="4.6640625" style="3" customWidth="1"/>
    <col min="3462" max="3463" width="5.5546875" style="3" customWidth="1"/>
    <col min="3464" max="3464" width="4.6640625" style="3" customWidth="1"/>
    <col min="3465" max="3466" width="5.5546875" style="3" customWidth="1"/>
    <col min="3467" max="3468" width="4.6640625" style="3" customWidth="1"/>
    <col min="3469" max="3469" width="6.33203125" style="3" customWidth="1"/>
    <col min="3470" max="3470" width="6" style="3" customWidth="1"/>
    <col min="3471" max="3471" width="7.6640625" style="3" customWidth="1"/>
    <col min="3472" max="3472" width="6.6640625" style="3" customWidth="1"/>
    <col min="3473" max="3473" width="10.44140625" style="3" customWidth="1"/>
    <col min="3474" max="3474" width="9.5546875" style="3" customWidth="1"/>
    <col min="3475" max="3475" width="9.6640625" style="3" customWidth="1"/>
    <col min="3476" max="3476" width="8.33203125" style="3" customWidth="1"/>
    <col min="3477" max="3477" width="4.5546875" style="3" customWidth="1"/>
    <col min="3478" max="3478" width="7.5546875" style="3" customWidth="1"/>
    <col min="3479" max="3479" width="5.88671875" style="3" customWidth="1"/>
    <col min="3480" max="3480" width="6.109375" style="3" customWidth="1"/>
    <col min="3481" max="3481" width="6" style="3" customWidth="1"/>
    <col min="3482" max="3482" width="6.33203125" style="3" customWidth="1"/>
    <col min="3483" max="3483" width="8.33203125" style="3" customWidth="1"/>
    <col min="3484" max="3484" width="10.44140625" style="3" customWidth="1"/>
    <col min="3485" max="3683" width="9" style="3"/>
    <col min="3684" max="3684" width="4.109375" style="3" customWidth="1"/>
    <col min="3685" max="3685" width="12.109375" style="3" customWidth="1"/>
    <col min="3686" max="3686" width="26.5546875" style="3" customWidth="1"/>
    <col min="3687" max="3688" width="5" style="3" customWidth="1"/>
    <col min="3689" max="3689" width="4.5546875" style="3" customWidth="1"/>
    <col min="3690" max="3690" width="7.44140625" style="3" customWidth="1"/>
    <col min="3691" max="3691" width="7.33203125" style="3" customWidth="1"/>
    <col min="3692" max="3693" width="4.6640625" style="3" customWidth="1"/>
    <col min="3694" max="3694" width="7.6640625" style="3" customWidth="1"/>
    <col min="3695" max="3696" width="4.6640625" style="3" customWidth="1"/>
    <col min="3697" max="3697" width="5.6640625" style="3" customWidth="1"/>
    <col min="3698" max="3698" width="5.33203125" style="3" customWidth="1"/>
    <col min="3699" max="3704" width="4.6640625" style="3" customWidth="1"/>
    <col min="3705" max="3705" width="5.88671875" style="3" customWidth="1"/>
    <col min="3706" max="3706" width="7.109375" style="3" customWidth="1"/>
    <col min="3707" max="3714" width="4.6640625" style="3" customWidth="1"/>
    <col min="3715" max="3715" width="5.5546875" style="3" customWidth="1"/>
    <col min="3716" max="3717" width="4.6640625" style="3" customWidth="1"/>
    <col min="3718" max="3719" width="5.5546875" style="3" customWidth="1"/>
    <col min="3720" max="3720" width="4.6640625" style="3" customWidth="1"/>
    <col min="3721" max="3722" width="5.5546875" style="3" customWidth="1"/>
    <col min="3723" max="3724" width="4.6640625" style="3" customWidth="1"/>
    <col min="3725" max="3725" width="6.33203125" style="3" customWidth="1"/>
    <col min="3726" max="3726" width="6" style="3" customWidth="1"/>
    <col min="3727" max="3727" width="7.6640625" style="3" customWidth="1"/>
    <col min="3728" max="3728" width="6.6640625" style="3" customWidth="1"/>
    <col min="3729" max="3729" width="10.44140625" style="3" customWidth="1"/>
    <col min="3730" max="3730" width="9.5546875" style="3" customWidth="1"/>
    <col min="3731" max="3731" width="9.6640625" style="3" customWidth="1"/>
    <col min="3732" max="3732" width="8.33203125" style="3" customWidth="1"/>
    <col min="3733" max="3733" width="4.5546875" style="3" customWidth="1"/>
    <col min="3734" max="3734" width="7.5546875" style="3" customWidth="1"/>
    <col min="3735" max="3735" width="5.88671875" style="3" customWidth="1"/>
    <col min="3736" max="3736" width="6.109375" style="3" customWidth="1"/>
    <col min="3737" max="3737" width="6" style="3" customWidth="1"/>
    <col min="3738" max="3738" width="6.33203125" style="3" customWidth="1"/>
    <col min="3739" max="3739" width="8.33203125" style="3" customWidth="1"/>
    <col min="3740" max="3740" width="10.44140625" style="3" customWidth="1"/>
    <col min="3741" max="3939" width="9" style="3"/>
    <col min="3940" max="3940" width="4.109375" style="3" customWidth="1"/>
    <col min="3941" max="3941" width="12.109375" style="3" customWidth="1"/>
    <col min="3942" max="3942" width="26.5546875" style="3" customWidth="1"/>
    <col min="3943" max="3944" width="5" style="3" customWidth="1"/>
    <col min="3945" max="3945" width="4.5546875" style="3" customWidth="1"/>
    <col min="3946" max="3946" width="7.44140625" style="3" customWidth="1"/>
    <col min="3947" max="3947" width="7.33203125" style="3" customWidth="1"/>
    <col min="3948" max="3949" width="4.6640625" style="3" customWidth="1"/>
    <col min="3950" max="3950" width="7.6640625" style="3" customWidth="1"/>
    <col min="3951" max="3952" width="4.6640625" style="3" customWidth="1"/>
    <col min="3953" max="3953" width="5.6640625" style="3" customWidth="1"/>
    <col min="3954" max="3954" width="5.33203125" style="3" customWidth="1"/>
    <col min="3955" max="3960" width="4.6640625" style="3" customWidth="1"/>
    <col min="3961" max="3961" width="5.88671875" style="3" customWidth="1"/>
    <col min="3962" max="3962" width="7.109375" style="3" customWidth="1"/>
    <col min="3963" max="3970" width="4.6640625" style="3" customWidth="1"/>
    <col min="3971" max="3971" width="5.5546875" style="3" customWidth="1"/>
    <col min="3972" max="3973" width="4.6640625" style="3" customWidth="1"/>
    <col min="3974" max="3975" width="5.5546875" style="3" customWidth="1"/>
    <col min="3976" max="3976" width="4.6640625" style="3" customWidth="1"/>
    <col min="3977" max="3978" width="5.5546875" style="3" customWidth="1"/>
    <col min="3979" max="3980" width="4.6640625" style="3" customWidth="1"/>
    <col min="3981" max="3981" width="6.33203125" style="3" customWidth="1"/>
    <col min="3982" max="3982" width="6" style="3" customWidth="1"/>
    <col min="3983" max="3983" width="7.6640625" style="3" customWidth="1"/>
    <col min="3984" max="3984" width="6.6640625" style="3" customWidth="1"/>
    <col min="3985" max="3985" width="10.44140625" style="3" customWidth="1"/>
    <col min="3986" max="3986" width="9.5546875" style="3" customWidth="1"/>
    <col min="3987" max="3987" width="9.6640625" style="3" customWidth="1"/>
    <col min="3988" max="3988" width="8.33203125" style="3" customWidth="1"/>
    <col min="3989" max="3989" width="4.5546875" style="3" customWidth="1"/>
    <col min="3990" max="3990" width="7.5546875" style="3" customWidth="1"/>
    <col min="3991" max="3991" width="5.88671875" style="3" customWidth="1"/>
    <col min="3992" max="3992" width="6.109375" style="3" customWidth="1"/>
    <col min="3993" max="3993" width="6" style="3" customWidth="1"/>
    <col min="3994" max="3994" width="6.33203125" style="3" customWidth="1"/>
    <col min="3995" max="3995" width="8.33203125" style="3" customWidth="1"/>
    <col min="3996" max="3996" width="10.44140625" style="3" customWidth="1"/>
    <col min="3997" max="4195" width="9" style="3"/>
    <col min="4196" max="4196" width="4.109375" style="3" customWidth="1"/>
    <col min="4197" max="4197" width="12.109375" style="3" customWidth="1"/>
    <col min="4198" max="4198" width="26.5546875" style="3" customWidth="1"/>
    <col min="4199" max="4200" width="5" style="3" customWidth="1"/>
    <col min="4201" max="4201" width="4.5546875" style="3" customWidth="1"/>
    <col min="4202" max="4202" width="7.44140625" style="3" customWidth="1"/>
    <col min="4203" max="4203" width="7.33203125" style="3" customWidth="1"/>
    <col min="4204" max="4205" width="4.6640625" style="3" customWidth="1"/>
    <col min="4206" max="4206" width="7.6640625" style="3" customWidth="1"/>
    <col min="4207" max="4208" width="4.6640625" style="3" customWidth="1"/>
    <col min="4209" max="4209" width="5.6640625" style="3" customWidth="1"/>
    <col min="4210" max="4210" width="5.33203125" style="3" customWidth="1"/>
    <col min="4211" max="4216" width="4.6640625" style="3" customWidth="1"/>
    <col min="4217" max="4217" width="5.88671875" style="3" customWidth="1"/>
    <col min="4218" max="4218" width="7.109375" style="3" customWidth="1"/>
    <col min="4219" max="4226" width="4.6640625" style="3" customWidth="1"/>
    <col min="4227" max="4227" width="5.5546875" style="3" customWidth="1"/>
    <col min="4228" max="4229" width="4.6640625" style="3" customWidth="1"/>
    <col min="4230" max="4231" width="5.5546875" style="3" customWidth="1"/>
    <col min="4232" max="4232" width="4.6640625" style="3" customWidth="1"/>
    <col min="4233" max="4234" width="5.5546875" style="3" customWidth="1"/>
    <col min="4235" max="4236" width="4.6640625" style="3" customWidth="1"/>
    <col min="4237" max="4237" width="6.33203125" style="3" customWidth="1"/>
    <col min="4238" max="4238" width="6" style="3" customWidth="1"/>
    <col min="4239" max="4239" width="7.6640625" style="3" customWidth="1"/>
    <col min="4240" max="4240" width="6.6640625" style="3" customWidth="1"/>
    <col min="4241" max="4241" width="10.44140625" style="3" customWidth="1"/>
    <col min="4242" max="4242" width="9.5546875" style="3" customWidth="1"/>
    <col min="4243" max="4243" width="9.6640625" style="3" customWidth="1"/>
    <col min="4244" max="4244" width="8.33203125" style="3" customWidth="1"/>
    <col min="4245" max="4245" width="4.5546875" style="3" customWidth="1"/>
    <col min="4246" max="4246" width="7.5546875" style="3" customWidth="1"/>
    <col min="4247" max="4247" width="5.88671875" style="3" customWidth="1"/>
    <col min="4248" max="4248" width="6.109375" style="3" customWidth="1"/>
    <col min="4249" max="4249" width="6" style="3" customWidth="1"/>
    <col min="4250" max="4250" width="6.33203125" style="3" customWidth="1"/>
    <col min="4251" max="4251" width="8.33203125" style="3" customWidth="1"/>
    <col min="4252" max="4252" width="10.44140625" style="3" customWidth="1"/>
    <col min="4253" max="4451" width="9" style="3"/>
    <col min="4452" max="4452" width="4.109375" style="3" customWidth="1"/>
    <col min="4453" max="4453" width="12.109375" style="3" customWidth="1"/>
    <col min="4454" max="4454" width="26.5546875" style="3" customWidth="1"/>
    <col min="4455" max="4456" width="5" style="3" customWidth="1"/>
    <col min="4457" max="4457" width="4.5546875" style="3" customWidth="1"/>
    <col min="4458" max="4458" width="7.44140625" style="3" customWidth="1"/>
    <col min="4459" max="4459" width="7.33203125" style="3" customWidth="1"/>
    <col min="4460" max="4461" width="4.6640625" style="3" customWidth="1"/>
    <col min="4462" max="4462" width="7.6640625" style="3" customWidth="1"/>
    <col min="4463" max="4464" width="4.6640625" style="3" customWidth="1"/>
    <col min="4465" max="4465" width="5.6640625" style="3" customWidth="1"/>
    <col min="4466" max="4466" width="5.33203125" style="3" customWidth="1"/>
    <col min="4467" max="4472" width="4.6640625" style="3" customWidth="1"/>
    <col min="4473" max="4473" width="5.88671875" style="3" customWidth="1"/>
    <col min="4474" max="4474" width="7.109375" style="3" customWidth="1"/>
    <col min="4475" max="4482" width="4.6640625" style="3" customWidth="1"/>
    <col min="4483" max="4483" width="5.5546875" style="3" customWidth="1"/>
    <col min="4484" max="4485" width="4.6640625" style="3" customWidth="1"/>
    <col min="4486" max="4487" width="5.5546875" style="3" customWidth="1"/>
    <col min="4488" max="4488" width="4.6640625" style="3" customWidth="1"/>
    <col min="4489" max="4490" width="5.5546875" style="3" customWidth="1"/>
    <col min="4491" max="4492" width="4.6640625" style="3" customWidth="1"/>
    <col min="4493" max="4493" width="6.33203125" style="3" customWidth="1"/>
    <col min="4494" max="4494" width="6" style="3" customWidth="1"/>
    <col min="4495" max="4495" width="7.6640625" style="3" customWidth="1"/>
    <col min="4496" max="4496" width="6.6640625" style="3" customWidth="1"/>
    <col min="4497" max="4497" width="10.44140625" style="3" customWidth="1"/>
    <col min="4498" max="4498" width="9.5546875" style="3" customWidth="1"/>
    <col min="4499" max="4499" width="9.6640625" style="3" customWidth="1"/>
    <col min="4500" max="4500" width="8.33203125" style="3" customWidth="1"/>
    <col min="4501" max="4501" width="4.5546875" style="3" customWidth="1"/>
    <col min="4502" max="4502" width="7.5546875" style="3" customWidth="1"/>
    <col min="4503" max="4503" width="5.88671875" style="3" customWidth="1"/>
    <col min="4504" max="4504" width="6.109375" style="3" customWidth="1"/>
    <col min="4505" max="4505" width="6" style="3" customWidth="1"/>
    <col min="4506" max="4506" width="6.33203125" style="3" customWidth="1"/>
    <col min="4507" max="4507" width="8.33203125" style="3" customWidth="1"/>
    <col min="4508" max="4508" width="10.44140625" style="3" customWidth="1"/>
    <col min="4509" max="4707" width="9" style="3"/>
    <col min="4708" max="4708" width="4.109375" style="3" customWidth="1"/>
    <col min="4709" max="4709" width="12.109375" style="3" customWidth="1"/>
    <col min="4710" max="4710" width="26.5546875" style="3" customWidth="1"/>
    <col min="4711" max="4712" width="5" style="3" customWidth="1"/>
    <col min="4713" max="4713" width="4.5546875" style="3" customWidth="1"/>
    <col min="4714" max="4714" width="7.44140625" style="3" customWidth="1"/>
    <col min="4715" max="4715" width="7.33203125" style="3" customWidth="1"/>
    <col min="4716" max="4717" width="4.6640625" style="3" customWidth="1"/>
    <col min="4718" max="4718" width="7.6640625" style="3" customWidth="1"/>
    <col min="4719" max="4720" width="4.6640625" style="3" customWidth="1"/>
    <col min="4721" max="4721" width="5.6640625" style="3" customWidth="1"/>
    <col min="4722" max="4722" width="5.33203125" style="3" customWidth="1"/>
    <col min="4723" max="4728" width="4.6640625" style="3" customWidth="1"/>
    <col min="4729" max="4729" width="5.88671875" style="3" customWidth="1"/>
    <col min="4730" max="4730" width="7.109375" style="3" customWidth="1"/>
    <col min="4731" max="4738" width="4.6640625" style="3" customWidth="1"/>
    <col min="4739" max="4739" width="5.5546875" style="3" customWidth="1"/>
    <col min="4740" max="4741" width="4.6640625" style="3" customWidth="1"/>
    <col min="4742" max="4743" width="5.5546875" style="3" customWidth="1"/>
    <col min="4744" max="4744" width="4.6640625" style="3" customWidth="1"/>
    <col min="4745" max="4746" width="5.5546875" style="3" customWidth="1"/>
    <col min="4747" max="4748" width="4.6640625" style="3" customWidth="1"/>
    <col min="4749" max="4749" width="6.33203125" style="3" customWidth="1"/>
    <col min="4750" max="4750" width="6" style="3" customWidth="1"/>
    <col min="4751" max="4751" width="7.6640625" style="3" customWidth="1"/>
    <col min="4752" max="4752" width="6.6640625" style="3" customWidth="1"/>
    <col min="4753" max="4753" width="10.44140625" style="3" customWidth="1"/>
    <col min="4754" max="4754" width="9.5546875" style="3" customWidth="1"/>
    <col min="4755" max="4755" width="9.6640625" style="3" customWidth="1"/>
    <col min="4756" max="4756" width="8.33203125" style="3" customWidth="1"/>
    <col min="4757" max="4757" width="4.5546875" style="3" customWidth="1"/>
    <col min="4758" max="4758" width="7.5546875" style="3" customWidth="1"/>
    <col min="4759" max="4759" width="5.88671875" style="3" customWidth="1"/>
    <col min="4760" max="4760" width="6.109375" style="3" customWidth="1"/>
    <col min="4761" max="4761" width="6" style="3" customWidth="1"/>
    <col min="4762" max="4762" width="6.33203125" style="3" customWidth="1"/>
    <col min="4763" max="4763" width="8.33203125" style="3" customWidth="1"/>
    <col min="4764" max="4764" width="10.44140625" style="3" customWidth="1"/>
    <col min="4765" max="4963" width="9" style="3"/>
    <col min="4964" max="4964" width="4.109375" style="3" customWidth="1"/>
    <col min="4965" max="4965" width="12.109375" style="3" customWidth="1"/>
    <col min="4966" max="4966" width="26.5546875" style="3" customWidth="1"/>
    <col min="4967" max="4968" width="5" style="3" customWidth="1"/>
    <col min="4969" max="4969" width="4.5546875" style="3" customWidth="1"/>
    <col min="4970" max="4970" width="7.44140625" style="3" customWidth="1"/>
    <col min="4971" max="4971" width="7.33203125" style="3" customWidth="1"/>
    <col min="4972" max="4973" width="4.6640625" style="3" customWidth="1"/>
    <col min="4974" max="4974" width="7.6640625" style="3" customWidth="1"/>
    <col min="4975" max="4976" width="4.6640625" style="3" customWidth="1"/>
    <col min="4977" max="4977" width="5.6640625" style="3" customWidth="1"/>
    <col min="4978" max="4978" width="5.33203125" style="3" customWidth="1"/>
    <col min="4979" max="4984" width="4.6640625" style="3" customWidth="1"/>
    <col min="4985" max="4985" width="5.88671875" style="3" customWidth="1"/>
    <col min="4986" max="4986" width="7.109375" style="3" customWidth="1"/>
    <col min="4987" max="4994" width="4.6640625" style="3" customWidth="1"/>
    <col min="4995" max="4995" width="5.5546875" style="3" customWidth="1"/>
    <col min="4996" max="4997" width="4.6640625" style="3" customWidth="1"/>
    <col min="4998" max="4999" width="5.5546875" style="3" customWidth="1"/>
    <col min="5000" max="5000" width="4.6640625" style="3" customWidth="1"/>
    <col min="5001" max="5002" width="5.5546875" style="3" customWidth="1"/>
    <col min="5003" max="5004" width="4.6640625" style="3" customWidth="1"/>
    <col min="5005" max="5005" width="6.33203125" style="3" customWidth="1"/>
    <col min="5006" max="5006" width="6" style="3" customWidth="1"/>
    <col min="5007" max="5007" width="7.6640625" style="3" customWidth="1"/>
    <col min="5008" max="5008" width="6.6640625" style="3" customWidth="1"/>
    <col min="5009" max="5009" width="10.44140625" style="3" customWidth="1"/>
    <col min="5010" max="5010" width="9.5546875" style="3" customWidth="1"/>
    <col min="5011" max="5011" width="9.6640625" style="3" customWidth="1"/>
    <col min="5012" max="5012" width="8.33203125" style="3" customWidth="1"/>
    <col min="5013" max="5013" width="4.5546875" style="3" customWidth="1"/>
    <col min="5014" max="5014" width="7.5546875" style="3" customWidth="1"/>
    <col min="5015" max="5015" width="5.88671875" style="3" customWidth="1"/>
    <col min="5016" max="5016" width="6.109375" style="3" customWidth="1"/>
    <col min="5017" max="5017" width="6" style="3" customWidth="1"/>
    <col min="5018" max="5018" width="6.33203125" style="3" customWidth="1"/>
    <col min="5019" max="5019" width="8.33203125" style="3" customWidth="1"/>
    <col min="5020" max="5020" width="10.44140625" style="3" customWidth="1"/>
    <col min="5021" max="5219" width="9" style="3"/>
    <col min="5220" max="5220" width="4.109375" style="3" customWidth="1"/>
    <col min="5221" max="5221" width="12.109375" style="3" customWidth="1"/>
    <col min="5222" max="5222" width="26.5546875" style="3" customWidth="1"/>
    <col min="5223" max="5224" width="5" style="3" customWidth="1"/>
    <col min="5225" max="5225" width="4.5546875" style="3" customWidth="1"/>
    <col min="5226" max="5226" width="7.44140625" style="3" customWidth="1"/>
    <col min="5227" max="5227" width="7.33203125" style="3" customWidth="1"/>
    <col min="5228" max="5229" width="4.6640625" style="3" customWidth="1"/>
    <col min="5230" max="5230" width="7.6640625" style="3" customWidth="1"/>
    <col min="5231" max="5232" width="4.6640625" style="3" customWidth="1"/>
    <col min="5233" max="5233" width="5.6640625" style="3" customWidth="1"/>
    <col min="5234" max="5234" width="5.33203125" style="3" customWidth="1"/>
    <col min="5235" max="5240" width="4.6640625" style="3" customWidth="1"/>
    <col min="5241" max="5241" width="5.88671875" style="3" customWidth="1"/>
    <col min="5242" max="5242" width="7.109375" style="3" customWidth="1"/>
    <col min="5243" max="5250" width="4.6640625" style="3" customWidth="1"/>
    <col min="5251" max="5251" width="5.5546875" style="3" customWidth="1"/>
    <col min="5252" max="5253" width="4.6640625" style="3" customWidth="1"/>
    <col min="5254" max="5255" width="5.5546875" style="3" customWidth="1"/>
    <col min="5256" max="5256" width="4.6640625" style="3" customWidth="1"/>
    <col min="5257" max="5258" width="5.5546875" style="3" customWidth="1"/>
    <col min="5259" max="5260" width="4.6640625" style="3" customWidth="1"/>
    <col min="5261" max="5261" width="6.33203125" style="3" customWidth="1"/>
    <col min="5262" max="5262" width="6" style="3" customWidth="1"/>
    <col min="5263" max="5263" width="7.6640625" style="3" customWidth="1"/>
    <col min="5264" max="5264" width="6.6640625" style="3" customWidth="1"/>
    <col min="5265" max="5265" width="10.44140625" style="3" customWidth="1"/>
    <col min="5266" max="5266" width="9.5546875" style="3" customWidth="1"/>
    <col min="5267" max="5267" width="9.6640625" style="3" customWidth="1"/>
    <col min="5268" max="5268" width="8.33203125" style="3" customWidth="1"/>
    <col min="5269" max="5269" width="4.5546875" style="3" customWidth="1"/>
    <col min="5270" max="5270" width="7.5546875" style="3" customWidth="1"/>
    <col min="5271" max="5271" width="5.88671875" style="3" customWidth="1"/>
    <col min="5272" max="5272" width="6.109375" style="3" customWidth="1"/>
    <col min="5273" max="5273" width="6" style="3" customWidth="1"/>
    <col min="5274" max="5274" width="6.33203125" style="3" customWidth="1"/>
    <col min="5275" max="5275" width="8.33203125" style="3" customWidth="1"/>
    <col min="5276" max="5276" width="10.44140625" style="3" customWidth="1"/>
    <col min="5277" max="5475" width="9" style="3"/>
    <col min="5476" max="5476" width="4.109375" style="3" customWidth="1"/>
    <col min="5477" max="5477" width="12.109375" style="3" customWidth="1"/>
    <col min="5478" max="5478" width="26.5546875" style="3" customWidth="1"/>
    <col min="5479" max="5480" width="5" style="3" customWidth="1"/>
    <col min="5481" max="5481" width="4.5546875" style="3" customWidth="1"/>
    <col min="5482" max="5482" width="7.44140625" style="3" customWidth="1"/>
    <col min="5483" max="5483" width="7.33203125" style="3" customWidth="1"/>
    <col min="5484" max="5485" width="4.6640625" style="3" customWidth="1"/>
    <col min="5486" max="5486" width="7.6640625" style="3" customWidth="1"/>
    <col min="5487" max="5488" width="4.6640625" style="3" customWidth="1"/>
    <col min="5489" max="5489" width="5.6640625" style="3" customWidth="1"/>
    <col min="5490" max="5490" width="5.33203125" style="3" customWidth="1"/>
    <col min="5491" max="5496" width="4.6640625" style="3" customWidth="1"/>
    <col min="5497" max="5497" width="5.88671875" style="3" customWidth="1"/>
    <col min="5498" max="5498" width="7.109375" style="3" customWidth="1"/>
    <col min="5499" max="5506" width="4.6640625" style="3" customWidth="1"/>
    <col min="5507" max="5507" width="5.5546875" style="3" customWidth="1"/>
    <col min="5508" max="5509" width="4.6640625" style="3" customWidth="1"/>
    <col min="5510" max="5511" width="5.5546875" style="3" customWidth="1"/>
    <col min="5512" max="5512" width="4.6640625" style="3" customWidth="1"/>
    <col min="5513" max="5514" width="5.5546875" style="3" customWidth="1"/>
    <col min="5515" max="5516" width="4.6640625" style="3" customWidth="1"/>
    <col min="5517" max="5517" width="6.33203125" style="3" customWidth="1"/>
    <col min="5518" max="5518" width="6" style="3" customWidth="1"/>
    <col min="5519" max="5519" width="7.6640625" style="3" customWidth="1"/>
    <col min="5520" max="5520" width="6.6640625" style="3" customWidth="1"/>
    <col min="5521" max="5521" width="10.44140625" style="3" customWidth="1"/>
    <col min="5522" max="5522" width="9.5546875" style="3" customWidth="1"/>
    <col min="5523" max="5523" width="9.6640625" style="3" customWidth="1"/>
    <col min="5524" max="5524" width="8.33203125" style="3" customWidth="1"/>
    <col min="5525" max="5525" width="4.5546875" style="3" customWidth="1"/>
    <col min="5526" max="5526" width="7.5546875" style="3" customWidth="1"/>
    <col min="5527" max="5527" width="5.88671875" style="3" customWidth="1"/>
    <col min="5528" max="5528" width="6.109375" style="3" customWidth="1"/>
    <col min="5529" max="5529" width="6" style="3" customWidth="1"/>
    <col min="5530" max="5530" width="6.33203125" style="3" customWidth="1"/>
    <col min="5531" max="5531" width="8.33203125" style="3" customWidth="1"/>
    <col min="5532" max="5532" width="10.44140625" style="3" customWidth="1"/>
    <col min="5533" max="5731" width="9" style="3"/>
    <col min="5732" max="5732" width="4.109375" style="3" customWidth="1"/>
    <col min="5733" max="5733" width="12.109375" style="3" customWidth="1"/>
    <col min="5734" max="5734" width="26.5546875" style="3" customWidth="1"/>
    <col min="5735" max="5736" width="5" style="3" customWidth="1"/>
    <col min="5737" max="5737" width="4.5546875" style="3" customWidth="1"/>
    <col min="5738" max="5738" width="7.44140625" style="3" customWidth="1"/>
    <col min="5739" max="5739" width="7.33203125" style="3" customWidth="1"/>
    <col min="5740" max="5741" width="4.6640625" style="3" customWidth="1"/>
    <col min="5742" max="5742" width="7.6640625" style="3" customWidth="1"/>
    <col min="5743" max="5744" width="4.6640625" style="3" customWidth="1"/>
    <col min="5745" max="5745" width="5.6640625" style="3" customWidth="1"/>
    <col min="5746" max="5746" width="5.33203125" style="3" customWidth="1"/>
    <col min="5747" max="5752" width="4.6640625" style="3" customWidth="1"/>
    <col min="5753" max="5753" width="5.88671875" style="3" customWidth="1"/>
    <col min="5754" max="5754" width="7.109375" style="3" customWidth="1"/>
    <col min="5755" max="5762" width="4.6640625" style="3" customWidth="1"/>
    <col min="5763" max="5763" width="5.5546875" style="3" customWidth="1"/>
    <col min="5764" max="5765" width="4.6640625" style="3" customWidth="1"/>
    <col min="5766" max="5767" width="5.5546875" style="3" customWidth="1"/>
    <col min="5768" max="5768" width="4.6640625" style="3" customWidth="1"/>
    <col min="5769" max="5770" width="5.5546875" style="3" customWidth="1"/>
    <col min="5771" max="5772" width="4.6640625" style="3" customWidth="1"/>
    <col min="5773" max="5773" width="6.33203125" style="3" customWidth="1"/>
    <col min="5774" max="5774" width="6" style="3" customWidth="1"/>
    <col min="5775" max="5775" width="7.6640625" style="3" customWidth="1"/>
    <col min="5776" max="5776" width="6.6640625" style="3" customWidth="1"/>
    <col min="5777" max="5777" width="10.44140625" style="3" customWidth="1"/>
    <col min="5778" max="5778" width="9.5546875" style="3" customWidth="1"/>
    <col min="5779" max="5779" width="9.6640625" style="3" customWidth="1"/>
    <col min="5780" max="5780" width="8.33203125" style="3" customWidth="1"/>
    <col min="5781" max="5781" width="4.5546875" style="3" customWidth="1"/>
    <col min="5782" max="5782" width="7.5546875" style="3" customWidth="1"/>
    <col min="5783" max="5783" width="5.88671875" style="3" customWidth="1"/>
    <col min="5784" max="5784" width="6.109375" style="3" customWidth="1"/>
    <col min="5785" max="5785" width="6" style="3" customWidth="1"/>
    <col min="5786" max="5786" width="6.33203125" style="3" customWidth="1"/>
    <col min="5787" max="5787" width="8.33203125" style="3" customWidth="1"/>
    <col min="5788" max="5788" width="10.44140625" style="3" customWidth="1"/>
    <col min="5789" max="5987" width="9" style="3"/>
    <col min="5988" max="5988" width="4.109375" style="3" customWidth="1"/>
    <col min="5989" max="5989" width="12.109375" style="3" customWidth="1"/>
    <col min="5990" max="5990" width="26.5546875" style="3" customWidth="1"/>
    <col min="5991" max="5992" width="5" style="3" customWidth="1"/>
    <col min="5993" max="5993" width="4.5546875" style="3" customWidth="1"/>
    <col min="5994" max="5994" width="7.44140625" style="3" customWidth="1"/>
    <col min="5995" max="5995" width="7.33203125" style="3" customWidth="1"/>
    <col min="5996" max="5997" width="4.6640625" style="3" customWidth="1"/>
    <col min="5998" max="5998" width="7.6640625" style="3" customWidth="1"/>
    <col min="5999" max="6000" width="4.6640625" style="3" customWidth="1"/>
    <col min="6001" max="6001" width="5.6640625" style="3" customWidth="1"/>
    <col min="6002" max="6002" width="5.33203125" style="3" customWidth="1"/>
    <col min="6003" max="6008" width="4.6640625" style="3" customWidth="1"/>
    <col min="6009" max="6009" width="5.88671875" style="3" customWidth="1"/>
    <col min="6010" max="6010" width="7.109375" style="3" customWidth="1"/>
    <col min="6011" max="6018" width="4.6640625" style="3" customWidth="1"/>
    <col min="6019" max="6019" width="5.5546875" style="3" customWidth="1"/>
    <col min="6020" max="6021" width="4.6640625" style="3" customWidth="1"/>
    <col min="6022" max="6023" width="5.5546875" style="3" customWidth="1"/>
    <col min="6024" max="6024" width="4.6640625" style="3" customWidth="1"/>
    <col min="6025" max="6026" width="5.5546875" style="3" customWidth="1"/>
    <col min="6027" max="6028" width="4.6640625" style="3" customWidth="1"/>
    <col min="6029" max="6029" width="6.33203125" style="3" customWidth="1"/>
    <col min="6030" max="6030" width="6" style="3" customWidth="1"/>
    <col min="6031" max="6031" width="7.6640625" style="3" customWidth="1"/>
    <col min="6032" max="6032" width="6.6640625" style="3" customWidth="1"/>
    <col min="6033" max="6033" width="10.44140625" style="3" customWidth="1"/>
    <col min="6034" max="6034" width="9.5546875" style="3" customWidth="1"/>
    <col min="6035" max="6035" width="9.6640625" style="3" customWidth="1"/>
    <col min="6036" max="6036" width="8.33203125" style="3" customWidth="1"/>
    <col min="6037" max="6037" width="4.5546875" style="3" customWidth="1"/>
    <col min="6038" max="6038" width="7.5546875" style="3" customWidth="1"/>
    <col min="6039" max="6039" width="5.88671875" style="3" customWidth="1"/>
    <col min="6040" max="6040" width="6.109375" style="3" customWidth="1"/>
    <col min="6041" max="6041" width="6" style="3" customWidth="1"/>
    <col min="6042" max="6042" width="6.33203125" style="3" customWidth="1"/>
    <col min="6043" max="6043" width="8.33203125" style="3" customWidth="1"/>
    <col min="6044" max="6044" width="10.44140625" style="3" customWidth="1"/>
    <col min="6045" max="6243" width="9" style="3"/>
    <col min="6244" max="6244" width="4.109375" style="3" customWidth="1"/>
    <col min="6245" max="6245" width="12.109375" style="3" customWidth="1"/>
    <col min="6246" max="6246" width="26.5546875" style="3" customWidth="1"/>
    <col min="6247" max="6248" width="5" style="3" customWidth="1"/>
    <col min="6249" max="6249" width="4.5546875" style="3" customWidth="1"/>
    <col min="6250" max="6250" width="7.44140625" style="3" customWidth="1"/>
    <col min="6251" max="6251" width="7.33203125" style="3" customWidth="1"/>
    <col min="6252" max="6253" width="4.6640625" style="3" customWidth="1"/>
    <col min="6254" max="6254" width="7.6640625" style="3" customWidth="1"/>
    <col min="6255" max="6256" width="4.6640625" style="3" customWidth="1"/>
    <col min="6257" max="6257" width="5.6640625" style="3" customWidth="1"/>
    <col min="6258" max="6258" width="5.33203125" style="3" customWidth="1"/>
    <col min="6259" max="6264" width="4.6640625" style="3" customWidth="1"/>
    <col min="6265" max="6265" width="5.88671875" style="3" customWidth="1"/>
    <col min="6266" max="6266" width="7.109375" style="3" customWidth="1"/>
    <col min="6267" max="6274" width="4.6640625" style="3" customWidth="1"/>
    <col min="6275" max="6275" width="5.5546875" style="3" customWidth="1"/>
    <col min="6276" max="6277" width="4.6640625" style="3" customWidth="1"/>
    <col min="6278" max="6279" width="5.5546875" style="3" customWidth="1"/>
    <col min="6280" max="6280" width="4.6640625" style="3" customWidth="1"/>
    <col min="6281" max="6282" width="5.5546875" style="3" customWidth="1"/>
    <col min="6283" max="6284" width="4.6640625" style="3" customWidth="1"/>
    <col min="6285" max="6285" width="6.33203125" style="3" customWidth="1"/>
    <col min="6286" max="6286" width="6" style="3" customWidth="1"/>
    <col min="6287" max="6287" width="7.6640625" style="3" customWidth="1"/>
    <col min="6288" max="6288" width="6.6640625" style="3" customWidth="1"/>
    <col min="6289" max="6289" width="10.44140625" style="3" customWidth="1"/>
    <col min="6290" max="6290" width="9.5546875" style="3" customWidth="1"/>
    <col min="6291" max="6291" width="9.6640625" style="3" customWidth="1"/>
    <col min="6292" max="6292" width="8.33203125" style="3" customWidth="1"/>
    <col min="6293" max="6293" width="4.5546875" style="3" customWidth="1"/>
    <col min="6294" max="6294" width="7.5546875" style="3" customWidth="1"/>
    <col min="6295" max="6295" width="5.88671875" style="3" customWidth="1"/>
    <col min="6296" max="6296" width="6.109375" style="3" customWidth="1"/>
    <col min="6297" max="6297" width="6" style="3" customWidth="1"/>
    <col min="6298" max="6298" width="6.33203125" style="3" customWidth="1"/>
    <col min="6299" max="6299" width="8.33203125" style="3" customWidth="1"/>
    <col min="6300" max="6300" width="10.44140625" style="3" customWidth="1"/>
    <col min="6301" max="6499" width="9" style="3"/>
    <col min="6500" max="6500" width="4.109375" style="3" customWidth="1"/>
    <col min="6501" max="6501" width="12.109375" style="3" customWidth="1"/>
    <col min="6502" max="6502" width="26.5546875" style="3" customWidth="1"/>
    <col min="6503" max="6504" width="5" style="3" customWidth="1"/>
    <col min="6505" max="6505" width="4.5546875" style="3" customWidth="1"/>
    <col min="6506" max="6506" width="7.44140625" style="3" customWidth="1"/>
    <col min="6507" max="6507" width="7.33203125" style="3" customWidth="1"/>
    <col min="6508" max="6509" width="4.6640625" style="3" customWidth="1"/>
    <col min="6510" max="6510" width="7.6640625" style="3" customWidth="1"/>
    <col min="6511" max="6512" width="4.6640625" style="3" customWidth="1"/>
    <col min="6513" max="6513" width="5.6640625" style="3" customWidth="1"/>
    <col min="6514" max="6514" width="5.33203125" style="3" customWidth="1"/>
    <col min="6515" max="6520" width="4.6640625" style="3" customWidth="1"/>
    <col min="6521" max="6521" width="5.88671875" style="3" customWidth="1"/>
    <col min="6522" max="6522" width="7.109375" style="3" customWidth="1"/>
    <col min="6523" max="6530" width="4.6640625" style="3" customWidth="1"/>
    <col min="6531" max="6531" width="5.5546875" style="3" customWidth="1"/>
    <col min="6532" max="6533" width="4.6640625" style="3" customWidth="1"/>
    <col min="6534" max="6535" width="5.5546875" style="3" customWidth="1"/>
    <col min="6536" max="6536" width="4.6640625" style="3" customWidth="1"/>
    <col min="6537" max="6538" width="5.5546875" style="3" customWidth="1"/>
    <col min="6539" max="6540" width="4.6640625" style="3" customWidth="1"/>
    <col min="6541" max="6541" width="6.33203125" style="3" customWidth="1"/>
    <col min="6542" max="6542" width="6" style="3" customWidth="1"/>
    <col min="6543" max="6543" width="7.6640625" style="3" customWidth="1"/>
    <col min="6544" max="6544" width="6.6640625" style="3" customWidth="1"/>
    <col min="6545" max="6545" width="10.44140625" style="3" customWidth="1"/>
    <col min="6546" max="6546" width="9.5546875" style="3" customWidth="1"/>
    <col min="6547" max="6547" width="9.6640625" style="3" customWidth="1"/>
    <col min="6548" max="6548" width="8.33203125" style="3" customWidth="1"/>
    <col min="6549" max="6549" width="4.5546875" style="3" customWidth="1"/>
    <col min="6550" max="6550" width="7.5546875" style="3" customWidth="1"/>
    <col min="6551" max="6551" width="5.88671875" style="3" customWidth="1"/>
    <col min="6552" max="6552" width="6.109375" style="3" customWidth="1"/>
    <col min="6553" max="6553" width="6" style="3" customWidth="1"/>
    <col min="6554" max="6554" width="6.33203125" style="3" customWidth="1"/>
    <col min="6555" max="6555" width="8.33203125" style="3" customWidth="1"/>
    <col min="6556" max="6556" width="10.44140625" style="3" customWidth="1"/>
    <col min="6557" max="6755" width="9" style="3"/>
    <col min="6756" max="6756" width="4.109375" style="3" customWidth="1"/>
    <col min="6757" max="6757" width="12.109375" style="3" customWidth="1"/>
    <col min="6758" max="6758" width="26.5546875" style="3" customWidth="1"/>
    <col min="6759" max="6760" width="5" style="3" customWidth="1"/>
    <col min="6761" max="6761" width="4.5546875" style="3" customWidth="1"/>
    <col min="6762" max="6762" width="7.44140625" style="3" customWidth="1"/>
    <col min="6763" max="6763" width="7.33203125" style="3" customWidth="1"/>
    <col min="6764" max="6765" width="4.6640625" style="3" customWidth="1"/>
    <col min="6766" max="6766" width="7.6640625" style="3" customWidth="1"/>
    <col min="6767" max="6768" width="4.6640625" style="3" customWidth="1"/>
    <col min="6769" max="6769" width="5.6640625" style="3" customWidth="1"/>
    <col min="6770" max="6770" width="5.33203125" style="3" customWidth="1"/>
    <col min="6771" max="6776" width="4.6640625" style="3" customWidth="1"/>
    <col min="6777" max="6777" width="5.88671875" style="3" customWidth="1"/>
    <col min="6778" max="6778" width="7.109375" style="3" customWidth="1"/>
    <col min="6779" max="6786" width="4.6640625" style="3" customWidth="1"/>
    <col min="6787" max="6787" width="5.5546875" style="3" customWidth="1"/>
    <col min="6788" max="6789" width="4.6640625" style="3" customWidth="1"/>
    <col min="6790" max="6791" width="5.5546875" style="3" customWidth="1"/>
    <col min="6792" max="6792" width="4.6640625" style="3" customWidth="1"/>
    <col min="6793" max="6794" width="5.5546875" style="3" customWidth="1"/>
    <col min="6795" max="6796" width="4.6640625" style="3" customWidth="1"/>
    <col min="6797" max="6797" width="6.33203125" style="3" customWidth="1"/>
    <col min="6798" max="6798" width="6" style="3" customWidth="1"/>
    <col min="6799" max="6799" width="7.6640625" style="3" customWidth="1"/>
    <col min="6800" max="6800" width="6.6640625" style="3" customWidth="1"/>
    <col min="6801" max="6801" width="10.44140625" style="3" customWidth="1"/>
    <col min="6802" max="6802" width="9.5546875" style="3" customWidth="1"/>
    <col min="6803" max="6803" width="9.6640625" style="3" customWidth="1"/>
    <col min="6804" max="6804" width="8.33203125" style="3" customWidth="1"/>
    <col min="6805" max="6805" width="4.5546875" style="3" customWidth="1"/>
    <col min="6806" max="6806" width="7.5546875" style="3" customWidth="1"/>
    <col min="6807" max="6807" width="5.88671875" style="3" customWidth="1"/>
    <col min="6808" max="6808" width="6.109375" style="3" customWidth="1"/>
    <col min="6809" max="6809" width="6" style="3" customWidth="1"/>
    <col min="6810" max="6810" width="6.33203125" style="3" customWidth="1"/>
    <col min="6811" max="6811" width="8.33203125" style="3" customWidth="1"/>
    <col min="6812" max="6812" width="10.44140625" style="3" customWidth="1"/>
    <col min="6813" max="7011" width="9" style="3"/>
    <col min="7012" max="7012" width="4.109375" style="3" customWidth="1"/>
    <col min="7013" max="7013" width="12.109375" style="3" customWidth="1"/>
    <col min="7014" max="7014" width="26.5546875" style="3" customWidth="1"/>
    <col min="7015" max="7016" width="5" style="3" customWidth="1"/>
    <col min="7017" max="7017" width="4.5546875" style="3" customWidth="1"/>
    <col min="7018" max="7018" width="7.44140625" style="3" customWidth="1"/>
    <col min="7019" max="7019" width="7.33203125" style="3" customWidth="1"/>
    <col min="7020" max="7021" width="4.6640625" style="3" customWidth="1"/>
    <col min="7022" max="7022" width="7.6640625" style="3" customWidth="1"/>
    <col min="7023" max="7024" width="4.6640625" style="3" customWidth="1"/>
    <col min="7025" max="7025" width="5.6640625" style="3" customWidth="1"/>
    <col min="7026" max="7026" width="5.33203125" style="3" customWidth="1"/>
    <col min="7027" max="7032" width="4.6640625" style="3" customWidth="1"/>
    <col min="7033" max="7033" width="5.88671875" style="3" customWidth="1"/>
    <col min="7034" max="7034" width="7.109375" style="3" customWidth="1"/>
    <col min="7035" max="7042" width="4.6640625" style="3" customWidth="1"/>
    <col min="7043" max="7043" width="5.5546875" style="3" customWidth="1"/>
    <col min="7044" max="7045" width="4.6640625" style="3" customWidth="1"/>
    <col min="7046" max="7047" width="5.5546875" style="3" customWidth="1"/>
    <col min="7048" max="7048" width="4.6640625" style="3" customWidth="1"/>
    <col min="7049" max="7050" width="5.5546875" style="3" customWidth="1"/>
    <col min="7051" max="7052" width="4.6640625" style="3" customWidth="1"/>
    <col min="7053" max="7053" width="6.33203125" style="3" customWidth="1"/>
    <col min="7054" max="7054" width="6" style="3" customWidth="1"/>
    <col min="7055" max="7055" width="7.6640625" style="3" customWidth="1"/>
    <col min="7056" max="7056" width="6.6640625" style="3" customWidth="1"/>
    <col min="7057" max="7057" width="10.44140625" style="3" customWidth="1"/>
    <col min="7058" max="7058" width="9.5546875" style="3" customWidth="1"/>
    <col min="7059" max="7059" width="9.6640625" style="3" customWidth="1"/>
    <col min="7060" max="7060" width="8.33203125" style="3" customWidth="1"/>
    <col min="7061" max="7061" width="4.5546875" style="3" customWidth="1"/>
    <col min="7062" max="7062" width="7.5546875" style="3" customWidth="1"/>
    <col min="7063" max="7063" width="5.88671875" style="3" customWidth="1"/>
    <col min="7064" max="7064" width="6.109375" style="3" customWidth="1"/>
    <col min="7065" max="7065" width="6" style="3" customWidth="1"/>
    <col min="7066" max="7066" width="6.33203125" style="3" customWidth="1"/>
    <col min="7067" max="7067" width="8.33203125" style="3" customWidth="1"/>
    <col min="7068" max="7068" width="10.44140625" style="3" customWidth="1"/>
    <col min="7069" max="7267" width="9" style="3"/>
    <col min="7268" max="7268" width="4.109375" style="3" customWidth="1"/>
    <col min="7269" max="7269" width="12.109375" style="3" customWidth="1"/>
    <col min="7270" max="7270" width="26.5546875" style="3" customWidth="1"/>
    <col min="7271" max="7272" width="5" style="3" customWidth="1"/>
    <col min="7273" max="7273" width="4.5546875" style="3" customWidth="1"/>
    <col min="7274" max="7274" width="7.44140625" style="3" customWidth="1"/>
    <col min="7275" max="7275" width="7.33203125" style="3" customWidth="1"/>
    <col min="7276" max="7277" width="4.6640625" style="3" customWidth="1"/>
    <col min="7278" max="7278" width="7.6640625" style="3" customWidth="1"/>
    <col min="7279" max="7280" width="4.6640625" style="3" customWidth="1"/>
    <col min="7281" max="7281" width="5.6640625" style="3" customWidth="1"/>
    <col min="7282" max="7282" width="5.33203125" style="3" customWidth="1"/>
    <col min="7283" max="7288" width="4.6640625" style="3" customWidth="1"/>
    <col min="7289" max="7289" width="5.88671875" style="3" customWidth="1"/>
    <col min="7290" max="7290" width="7.109375" style="3" customWidth="1"/>
    <col min="7291" max="7298" width="4.6640625" style="3" customWidth="1"/>
    <col min="7299" max="7299" width="5.5546875" style="3" customWidth="1"/>
    <col min="7300" max="7301" width="4.6640625" style="3" customWidth="1"/>
    <col min="7302" max="7303" width="5.5546875" style="3" customWidth="1"/>
    <col min="7304" max="7304" width="4.6640625" style="3" customWidth="1"/>
    <col min="7305" max="7306" width="5.5546875" style="3" customWidth="1"/>
    <col min="7307" max="7308" width="4.6640625" style="3" customWidth="1"/>
    <col min="7309" max="7309" width="6.33203125" style="3" customWidth="1"/>
    <col min="7310" max="7310" width="6" style="3" customWidth="1"/>
    <col min="7311" max="7311" width="7.6640625" style="3" customWidth="1"/>
    <col min="7312" max="7312" width="6.6640625" style="3" customWidth="1"/>
    <col min="7313" max="7313" width="10.44140625" style="3" customWidth="1"/>
    <col min="7314" max="7314" width="9.5546875" style="3" customWidth="1"/>
    <col min="7315" max="7315" width="9.6640625" style="3" customWidth="1"/>
    <col min="7316" max="7316" width="8.33203125" style="3" customWidth="1"/>
    <col min="7317" max="7317" width="4.5546875" style="3" customWidth="1"/>
    <col min="7318" max="7318" width="7.5546875" style="3" customWidth="1"/>
    <col min="7319" max="7319" width="5.88671875" style="3" customWidth="1"/>
    <col min="7320" max="7320" width="6.109375" style="3" customWidth="1"/>
    <col min="7321" max="7321" width="6" style="3" customWidth="1"/>
    <col min="7322" max="7322" width="6.33203125" style="3" customWidth="1"/>
    <col min="7323" max="7323" width="8.33203125" style="3" customWidth="1"/>
    <col min="7324" max="7324" width="10.44140625" style="3" customWidth="1"/>
    <col min="7325" max="7523" width="9" style="3"/>
    <col min="7524" max="7524" width="4.109375" style="3" customWidth="1"/>
    <col min="7525" max="7525" width="12.109375" style="3" customWidth="1"/>
    <col min="7526" max="7526" width="26.5546875" style="3" customWidth="1"/>
    <col min="7527" max="7528" width="5" style="3" customWidth="1"/>
    <col min="7529" max="7529" width="4.5546875" style="3" customWidth="1"/>
    <col min="7530" max="7530" width="7.44140625" style="3" customWidth="1"/>
    <col min="7531" max="7531" width="7.33203125" style="3" customWidth="1"/>
    <col min="7532" max="7533" width="4.6640625" style="3" customWidth="1"/>
    <col min="7534" max="7534" width="7.6640625" style="3" customWidth="1"/>
    <col min="7535" max="7536" width="4.6640625" style="3" customWidth="1"/>
    <col min="7537" max="7537" width="5.6640625" style="3" customWidth="1"/>
    <col min="7538" max="7538" width="5.33203125" style="3" customWidth="1"/>
    <col min="7539" max="7544" width="4.6640625" style="3" customWidth="1"/>
    <col min="7545" max="7545" width="5.88671875" style="3" customWidth="1"/>
    <col min="7546" max="7546" width="7.109375" style="3" customWidth="1"/>
    <col min="7547" max="7554" width="4.6640625" style="3" customWidth="1"/>
    <col min="7555" max="7555" width="5.5546875" style="3" customWidth="1"/>
    <col min="7556" max="7557" width="4.6640625" style="3" customWidth="1"/>
    <col min="7558" max="7559" width="5.5546875" style="3" customWidth="1"/>
    <col min="7560" max="7560" width="4.6640625" style="3" customWidth="1"/>
    <col min="7561" max="7562" width="5.5546875" style="3" customWidth="1"/>
    <col min="7563" max="7564" width="4.6640625" style="3" customWidth="1"/>
    <col min="7565" max="7565" width="6.33203125" style="3" customWidth="1"/>
    <col min="7566" max="7566" width="6" style="3" customWidth="1"/>
    <col min="7567" max="7567" width="7.6640625" style="3" customWidth="1"/>
    <col min="7568" max="7568" width="6.6640625" style="3" customWidth="1"/>
    <col min="7569" max="7569" width="10.44140625" style="3" customWidth="1"/>
    <col min="7570" max="7570" width="9.5546875" style="3" customWidth="1"/>
    <col min="7571" max="7571" width="9.6640625" style="3" customWidth="1"/>
    <col min="7572" max="7572" width="8.33203125" style="3" customWidth="1"/>
    <col min="7573" max="7573" width="4.5546875" style="3" customWidth="1"/>
    <col min="7574" max="7574" width="7.5546875" style="3" customWidth="1"/>
    <col min="7575" max="7575" width="5.88671875" style="3" customWidth="1"/>
    <col min="7576" max="7576" width="6.109375" style="3" customWidth="1"/>
    <col min="7577" max="7577" width="6" style="3" customWidth="1"/>
    <col min="7578" max="7578" width="6.33203125" style="3" customWidth="1"/>
    <col min="7579" max="7579" width="8.33203125" style="3" customWidth="1"/>
    <col min="7580" max="7580" width="10.44140625" style="3" customWidth="1"/>
    <col min="7581" max="7779" width="9" style="3"/>
    <col min="7780" max="7780" width="4.109375" style="3" customWidth="1"/>
    <col min="7781" max="7781" width="12.109375" style="3" customWidth="1"/>
    <col min="7782" max="7782" width="26.5546875" style="3" customWidth="1"/>
    <col min="7783" max="7784" width="5" style="3" customWidth="1"/>
    <col min="7785" max="7785" width="4.5546875" style="3" customWidth="1"/>
    <col min="7786" max="7786" width="7.44140625" style="3" customWidth="1"/>
    <col min="7787" max="7787" width="7.33203125" style="3" customWidth="1"/>
    <col min="7788" max="7789" width="4.6640625" style="3" customWidth="1"/>
    <col min="7790" max="7790" width="7.6640625" style="3" customWidth="1"/>
    <col min="7791" max="7792" width="4.6640625" style="3" customWidth="1"/>
    <col min="7793" max="7793" width="5.6640625" style="3" customWidth="1"/>
    <col min="7794" max="7794" width="5.33203125" style="3" customWidth="1"/>
    <col min="7795" max="7800" width="4.6640625" style="3" customWidth="1"/>
    <col min="7801" max="7801" width="5.88671875" style="3" customWidth="1"/>
    <col min="7802" max="7802" width="7.109375" style="3" customWidth="1"/>
    <col min="7803" max="7810" width="4.6640625" style="3" customWidth="1"/>
    <col min="7811" max="7811" width="5.5546875" style="3" customWidth="1"/>
    <col min="7812" max="7813" width="4.6640625" style="3" customWidth="1"/>
    <col min="7814" max="7815" width="5.5546875" style="3" customWidth="1"/>
    <col min="7816" max="7816" width="4.6640625" style="3" customWidth="1"/>
    <col min="7817" max="7818" width="5.5546875" style="3" customWidth="1"/>
    <col min="7819" max="7820" width="4.6640625" style="3" customWidth="1"/>
    <col min="7821" max="7821" width="6.33203125" style="3" customWidth="1"/>
    <col min="7822" max="7822" width="6" style="3" customWidth="1"/>
    <col min="7823" max="7823" width="7.6640625" style="3" customWidth="1"/>
    <col min="7824" max="7824" width="6.6640625" style="3" customWidth="1"/>
    <col min="7825" max="7825" width="10.44140625" style="3" customWidth="1"/>
    <col min="7826" max="7826" width="9.5546875" style="3" customWidth="1"/>
    <col min="7827" max="7827" width="9.6640625" style="3" customWidth="1"/>
    <col min="7828" max="7828" width="8.33203125" style="3" customWidth="1"/>
    <col min="7829" max="7829" width="4.5546875" style="3" customWidth="1"/>
    <col min="7830" max="7830" width="7.5546875" style="3" customWidth="1"/>
    <col min="7831" max="7831" width="5.88671875" style="3" customWidth="1"/>
    <col min="7832" max="7832" width="6.109375" style="3" customWidth="1"/>
    <col min="7833" max="7833" width="6" style="3" customWidth="1"/>
    <col min="7834" max="7834" width="6.33203125" style="3" customWidth="1"/>
    <col min="7835" max="7835" width="8.33203125" style="3" customWidth="1"/>
    <col min="7836" max="7836" width="10.44140625" style="3" customWidth="1"/>
    <col min="7837" max="8035" width="9" style="3"/>
    <col min="8036" max="8036" width="4.109375" style="3" customWidth="1"/>
    <col min="8037" max="8037" width="12.109375" style="3" customWidth="1"/>
    <col min="8038" max="8038" width="26.5546875" style="3" customWidth="1"/>
    <col min="8039" max="8040" width="5" style="3" customWidth="1"/>
    <col min="8041" max="8041" width="4.5546875" style="3" customWidth="1"/>
    <col min="8042" max="8042" width="7.44140625" style="3" customWidth="1"/>
    <col min="8043" max="8043" width="7.33203125" style="3" customWidth="1"/>
    <col min="8044" max="8045" width="4.6640625" style="3" customWidth="1"/>
    <col min="8046" max="8046" width="7.6640625" style="3" customWidth="1"/>
    <col min="8047" max="8048" width="4.6640625" style="3" customWidth="1"/>
    <col min="8049" max="8049" width="5.6640625" style="3" customWidth="1"/>
    <col min="8050" max="8050" width="5.33203125" style="3" customWidth="1"/>
    <col min="8051" max="8056" width="4.6640625" style="3" customWidth="1"/>
    <col min="8057" max="8057" width="5.88671875" style="3" customWidth="1"/>
    <col min="8058" max="8058" width="7.109375" style="3" customWidth="1"/>
    <col min="8059" max="8066" width="4.6640625" style="3" customWidth="1"/>
    <col min="8067" max="8067" width="5.5546875" style="3" customWidth="1"/>
    <col min="8068" max="8069" width="4.6640625" style="3" customWidth="1"/>
    <col min="8070" max="8071" width="5.5546875" style="3" customWidth="1"/>
    <col min="8072" max="8072" width="4.6640625" style="3" customWidth="1"/>
    <col min="8073" max="8074" width="5.5546875" style="3" customWidth="1"/>
    <col min="8075" max="8076" width="4.6640625" style="3" customWidth="1"/>
    <col min="8077" max="8077" width="6.33203125" style="3" customWidth="1"/>
    <col min="8078" max="8078" width="6" style="3" customWidth="1"/>
    <col min="8079" max="8079" width="7.6640625" style="3" customWidth="1"/>
    <col min="8080" max="8080" width="6.6640625" style="3" customWidth="1"/>
    <col min="8081" max="8081" width="10.44140625" style="3" customWidth="1"/>
    <col min="8082" max="8082" width="9.5546875" style="3" customWidth="1"/>
    <col min="8083" max="8083" width="9.6640625" style="3" customWidth="1"/>
    <col min="8084" max="8084" width="8.33203125" style="3" customWidth="1"/>
    <col min="8085" max="8085" width="4.5546875" style="3" customWidth="1"/>
    <col min="8086" max="8086" width="7.5546875" style="3" customWidth="1"/>
    <col min="8087" max="8087" width="5.88671875" style="3" customWidth="1"/>
    <col min="8088" max="8088" width="6.109375" style="3" customWidth="1"/>
    <col min="8089" max="8089" width="6" style="3" customWidth="1"/>
    <col min="8090" max="8090" width="6.33203125" style="3" customWidth="1"/>
    <col min="8091" max="8091" width="8.33203125" style="3" customWidth="1"/>
    <col min="8092" max="8092" width="10.44140625" style="3" customWidth="1"/>
    <col min="8093" max="8291" width="9" style="3"/>
    <col min="8292" max="8292" width="4.109375" style="3" customWidth="1"/>
    <col min="8293" max="8293" width="12.109375" style="3" customWidth="1"/>
    <col min="8294" max="8294" width="26.5546875" style="3" customWidth="1"/>
    <col min="8295" max="8296" width="5" style="3" customWidth="1"/>
    <col min="8297" max="8297" width="4.5546875" style="3" customWidth="1"/>
    <col min="8298" max="8298" width="7.44140625" style="3" customWidth="1"/>
    <col min="8299" max="8299" width="7.33203125" style="3" customWidth="1"/>
    <col min="8300" max="8301" width="4.6640625" style="3" customWidth="1"/>
    <col min="8302" max="8302" width="7.6640625" style="3" customWidth="1"/>
    <col min="8303" max="8304" width="4.6640625" style="3" customWidth="1"/>
    <col min="8305" max="8305" width="5.6640625" style="3" customWidth="1"/>
    <col min="8306" max="8306" width="5.33203125" style="3" customWidth="1"/>
    <col min="8307" max="8312" width="4.6640625" style="3" customWidth="1"/>
    <col min="8313" max="8313" width="5.88671875" style="3" customWidth="1"/>
    <col min="8314" max="8314" width="7.109375" style="3" customWidth="1"/>
    <col min="8315" max="8322" width="4.6640625" style="3" customWidth="1"/>
    <col min="8323" max="8323" width="5.5546875" style="3" customWidth="1"/>
    <col min="8324" max="8325" width="4.6640625" style="3" customWidth="1"/>
    <col min="8326" max="8327" width="5.5546875" style="3" customWidth="1"/>
    <col min="8328" max="8328" width="4.6640625" style="3" customWidth="1"/>
    <col min="8329" max="8330" width="5.5546875" style="3" customWidth="1"/>
    <col min="8331" max="8332" width="4.6640625" style="3" customWidth="1"/>
    <col min="8333" max="8333" width="6.33203125" style="3" customWidth="1"/>
    <col min="8334" max="8334" width="6" style="3" customWidth="1"/>
    <col min="8335" max="8335" width="7.6640625" style="3" customWidth="1"/>
    <col min="8336" max="8336" width="6.6640625" style="3" customWidth="1"/>
    <col min="8337" max="8337" width="10.44140625" style="3" customWidth="1"/>
    <col min="8338" max="8338" width="9.5546875" style="3" customWidth="1"/>
    <col min="8339" max="8339" width="9.6640625" style="3" customWidth="1"/>
    <col min="8340" max="8340" width="8.33203125" style="3" customWidth="1"/>
    <col min="8341" max="8341" width="4.5546875" style="3" customWidth="1"/>
    <col min="8342" max="8342" width="7.5546875" style="3" customWidth="1"/>
    <col min="8343" max="8343" width="5.88671875" style="3" customWidth="1"/>
    <col min="8344" max="8344" width="6.109375" style="3" customWidth="1"/>
    <col min="8345" max="8345" width="6" style="3" customWidth="1"/>
    <col min="8346" max="8346" width="6.33203125" style="3" customWidth="1"/>
    <col min="8347" max="8347" width="8.33203125" style="3" customWidth="1"/>
    <col min="8348" max="8348" width="10.44140625" style="3" customWidth="1"/>
    <col min="8349" max="8547" width="9" style="3"/>
    <col min="8548" max="8548" width="4.109375" style="3" customWidth="1"/>
    <col min="8549" max="8549" width="12.109375" style="3" customWidth="1"/>
    <col min="8550" max="8550" width="26.5546875" style="3" customWidth="1"/>
    <col min="8551" max="8552" width="5" style="3" customWidth="1"/>
    <col min="8553" max="8553" width="4.5546875" style="3" customWidth="1"/>
    <col min="8554" max="8554" width="7.44140625" style="3" customWidth="1"/>
    <col min="8555" max="8555" width="7.33203125" style="3" customWidth="1"/>
    <col min="8556" max="8557" width="4.6640625" style="3" customWidth="1"/>
    <col min="8558" max="8558" width="7.6640625" style="3" customWidth="1"/>
    <col min="8559" max="8560" width="4.6640625" style="3" customWidth="1"/>
    <col min="8561" max="8561" width="5.6640625" style="3" customWidth="1"/>
    <col min="8562" max="8562" width="5.33203125" style="3" customWidth="1"/>
    <col min="8563" max="8568" width="4.6640625" style="3" customWidth="1"/>
    <col min="8569" max="8569" width="5.88671875" style="3" customWidth="1"/>
    <col min="8570" max="8570" width="7.109375" style="3" customWidth="1"/>
    <col min="8571" max="8578" width="4.6640625" style="3" customWidth="1"/>
    <col min="8579" max="8579" width="5.5546875" style="3" customWidth="1"/>
    <col min="8580" max="8581" width="4.6640625" style="3" customWidth="1"/>
    <col min="8582" max="8583" width="5.5546875" style="3" customWidth="1"/>
    <col min="8584" max="8584" width="4.6640625" style="3" customWidth="1"/>
    <col min="8585" max="8586" width="5.5546875" style="3" customWidth="1"/>
    <col min="8587" max="8588" width="4.6640625" style="3" customWidth="1"/>
    <col min="8589" max="8589" width="6.33203125" style="3" customWidth="1"/>
    <col min="8590" max="8590" width="6" style="3" customWidth="1"/>
    <col min="8591" max="8591" width="7.6640625" style="3" customWidth="1"/>
    <col min="8592" max="8592" width="6.6640625" style="3" customWidth="1"/>
    <col min="8593" max="8593" width="10.44140625" style="3" customWidth="1"/>
    <col min="8594" max="8594" width="9.5546875" style="3" customWidth="1"/>
    <col min="8595" max="8595" width="9.6640625" style="3" customWidth="1"/>
    <col min="8596" max="8596" width="8.33203125" style="3" customWidth="1"/>
    <col min="8597" max="8597" width="4.5546875" style="3" customWidth="1"/>
    <col min="8598" max="8598" width="7.5546875" style="3" customWidth="1"/>
    <col min="8599" max="8599" width="5.88671875" style="3" customWidth="1"/>
    <col min="8600" max="8600" width="6.109375" style="3" customWidth="1"/>
    <col min="8601" max="8601" width="6" style="3" customWidth="1"/>
    <col min="8602" max="8602" width="6.33203125" style="3" customWidth="1"/>
    <col min="8603" max="8603" width="8.33203125" style="3" customWidth="1"/>
    <col min="8604" max="8604" width="10.44140625" style="3" customWidth="1"/>
    <col min="8605" max="8803" width="9" style="3"/>
    <col min="8804" max="8804" width="4.109375" style="3" customWidth="1"/>
    <col min="8805" max="8805" width="12.109375" style="3" customWidth="1"/>
    <col min="8806" max="8806" width="26.5546875" style="3" customWidth="1"/>
    <col min="8807" max="8808" width="5" style="3" customWidth="1"/>
    <col min="8809" max="8809" width="4.5546875" style="3" customWidth="1"/>
    <col min="8810" max="8810" width="7.44140625" style="3" customWidth="1"/>
    <col min="8811" max="8811" width="7.33203125" style="3" customWidth="1"/>
    <col min="8812" max="8813" width="4.6640625" style="3" customWidth="1"/>
    <col min="8814" max="8814" width="7.6640625" style="3" customWidth="1"/>
    <col min="8815" max="8816" width="4.6640625" style="3" customWidth="1"/>
    <col min="8817" max="8817" width="5.6640625" style="3" customWidth="1"/>
    <col min="8818" max="8818" width="5.33203125" style="3" customWidth="1"/>
    <col min="8819" max="8824" width="4.6640625" style="3" customWidth="1"/>
    <col min="8825" max="8825" width="5.88671875" style="3" customWidth="1"/>
    <col min="8826" max="8826" width="7.109375" style="3" customWidth="1"/>
    <col min="8827" max="8834" width="4.6640625" style="3" customWidth="1"/>
    <col min="8835" max="8835" width="5.5546875" style="3" customWidth="1"/>
    <col min="8836" max="8837" width="4.6640625" style="3" customWidth="1"/>
    <col min="8838" max="8839" width="5.5546875" style="3" customWidth="1"/>
    <col min="8840" max="8840" width="4.6640625" style="3" customWidth="1"/>
    <col min="8841" max="8842" width="5.5546875" style="3" customWidth="1"/>
    <col min="8843" max="8844" width="4.6640625" style="3" customWidth="1"/>
    <col min="8845" max="8845" width="6.33203125" style="3" customWidth="1"/>
    <col min="8846" max="8846" width="6" style="3" customWidth="1"/>
    <col min="8847" max="8847" width="7.6640625" style="3" customWidth="1"/>
    <col min="8848" max="8848" width="6.6640625" style="3" customWidth="1"/>
    <col min="8849" max="8849" width="10.44140625" style="3" customWidth="1"/>
    <col min="8850" max="8850" width="9.5546875" style="3" customWidth="1"/>
    <col min="8851" max="8851" width="9.6640625" style="3" customWidth="1"/>
    <col min="8852" max="8852" width="8.33203125" style="3" customWidth="1"/>
    <col min="8853" max="8853" width="4.5546875" style="3" customWidth="1"/>
    <col min="8854" max="8854" width="7.5546875" style="3" customWidth="1"/>
    <col min="8855" max="8855" width="5.88671875" style="3" customWidth="1"/>
    <col min="8856" max="8856" width="6.109375" style="3" customWidth="1"/>
    <col min="8857" max="8857" width="6" style="3" customWidth="1"/>
    <col min="8858" max="8858" width="6.33203125" style="3" customWidth="1"/>
    <col min="8859" max="8859" width="8.33203125" style="3" customWidth="1"/>
    <col min="8860" max="8860" width="10.44140625" style="3" customWidth="1"/>
    <col min="8861" max="9059" width="9" style="3"/>
    <col min="9060" max="9060" width="4.109375" style="3" customWidth="1"/>
    <col min="9061" max="9061" width="12.109375" style="3" customWidth="1"/>
    <col min="9062" max="9062" width="26.5546875" style="3" customWidth="1"/>
    <col min="9063" max="9064" width="5" style="3" customWidth="1"/>
    <col min="9065" max="9065" width="4.5546875" style="3" customWidth="1"/>
    <col min="9066" max="9066" width="7.44140625" style="3" customWidth="1"/>
    <col min="9067" max="9067" width="7.33203125" style="3" customWidth="1"/>
    <col min="9068" max="9069" width="4.6640625" style="3" customWidth="1"/>
    <col min="9070" max="9070" width="7.6640625" style="3" customWidth="1"/>
    <col min="9071" max="9072" width="4.6640625" style="3" customWidth="1"/>
    <col min="9073" max="9073" width="5.6640625" style="3" customWidth="1"/>
    <col min="9074" max="9074" width="5.33203125" style="3" customWidth="1"/>
    <col min="9075" max="9080" width="4.6640625" style="3" customWidth="1"/>
    <col min="9081" max="9081" width="5.88671875" style="3" customWidth="1"/>
    <col min="9082" max="9082" width="7.109375" style="3" customWidth="1"/>
    <col min="9083" max="9090" width="4.6640625" style="3" customWidth="1"/>
    <col min="9091" max="9091" width="5.5546875" style="3" customWidth="1"/>
    <col min="9092" max="9093" width="4.6640625" style="3" customWidth="1"/>
    <col min="9094" max="9095" width="5.5546875" style="3" customWidth="1"/>
    <col min="9096" max="9096" width="4.6640625" style="3" customWidth="1"/>
    <col min="9097" max="9098" width="5.5546875" style="3" customWidth="1"/>
    <col min="9099" max="9100" width="4.6640625" style="3" customWidth="1"/>
    <col min="9101" max="9101" width="6.33203125" style="3" customWidth="1"/>
    <col min="9102" max="9102" width="6" style="3" customWidth="1"/>
    <col min="9103" max="9103" width="7.6640625" style="3" customWidth="1"/>
    <col min="9104" max="9104" width="6.6640625" style="3" customWidth="1"/>
    <col min="9105" max="9105" width="10.44140625" style="3" customWidth="1"/>
    <col min="9106" max="9106" width="9.5546875" style="3" customWidth="1"/>
    <col min="9107" max="9107" width="9.6640625" style="3" customWidth="1"/>
    <col min="9108" max="9108" width="8.33203125" style="3" customWidth="1"/>
    <col min="9109" max="9109" width="4.5546875" style="3" customWidth="1"/>
    <col min="9110" max="9110" width="7.5546875" style="3" customWidth="1"/>
    <col min="9111" max="9111" width="5.88671875" style="3" customWidth="1"/>
    <col min="9112" max="9112" width="6.109375" style="3" customWidth="1"/>
    <col min="9113" max="9113" width="6" style="3" customWidth="1"/>
    <col min="9114" max="9114" width="6.33203125" style="3" customWidth="1"/>
    <col min="9115" max="9115" width="8.33203125" style="3" customWidth="1"/>
    <col min="9116" max="9116" width="10.44140625" style="3" customWidth="1"/>
    <col min="9117" max="9315" width="9" style="3"/>
    <col min="9316" max="9316" width="4.109375" style="3" customWidth="1"/>
    <col min="9317" max="9317" width="12.109375" style="3" customWidth="1"/>
    <col min="9318" max="9318" width="26.5546875" style="3" customWidth="1"/>
    <col min="9319" max="9320" width="5" style="3" customWidth="1"/>
    <col min="9321" max="9321" width="4.5546875" style="3" customWidth="1"/>
    <col min="9322" max="9322" width="7.44140625" style="3" customWidth="1"/>
    <col min="9323" max="9323" width="7.33203125" style="3" customWidth="1"/>
    <col min="9324" max="9325" width="4.6640625" style="3" customWidth="1"/>
    <col min="9326" max="9326" width="7.6640625" style="3" customWidth="1"/>
    <col min="9327" max="9328" width="4.6640625" style="3" customWidth="1"/>
    <col min="9329" max="9329" width="5.6640625" style="3" customWidth="1"/>
    <col min="9330" max="9330" width="5.33203125" style="3" customWidth="1"/>
    <col min="9331" max="9336" width="4.6640625" style="3" customWidth="1"/>
    <col min="9337" max="9337" width="5.88671875" style="3" customWidth="1"/>
    <col min="9338" max="9338" width="7.109375" style="3" customWidth="1"/>
    <col min="9339" max="9346" width="4.6640625" style="3" customWidth="1"/>
    <col min="9347" max="9347" width="5.5546875" style="3" customWidth="1"/>
    <col min="9348" max="9349" width="4.6640625" style="3" customWidth="1"/>
    <col min="9350" max="9351" width="5.5546875" style="3" customWidth="1"/>
    <col min="9352" max="9352" width="4.6640625" style="3" customWidth="1"/>
    <col min="9353" max="9354" width="5.5546875" style="3" customWidth="1"/>
    <col min="9355" max="9356" width="4.6640625" style="3" customWidth="1"/>
    <col min="9357" max="9357" width="6.33203125" style="3" customWidth="1"/>
    <col min="9358" max="9358" width="6" style="3" customWidth="1"/>
    <col min="9359" max="9359" width="7.6640625" style="3" customWidth="1"/>
    <col min="9360" max="9360" width="6.6640625" style="3" customWidth="1"/>
    <col min="9361" max="9361" width="10.44140625" style="3" customWidth="1"/>
    <col min="9362" max="9362" width="9.5546875" style="3" customWidth="1"/>
    <col min="9363" max="9363" width="9.6640625" style="3" customWidth="1"/>
    <col min="9364" max="9364" width="8.33203125" style="3" customWidth="1"/>
    <col min="9365" max="9365" width="4.5546875" style="3" customWidth="1"/>
    <col min="9366" max="9366" width="7.5546875" style="3" customWidth="1"/>
    <col min="9367" max="9367" width="5.88671875" style="3" customWidth="1"/>
    <col min="9368" max="9368" width="6.109375" style="3" customWidth="1"/>
    <col min="9369" max="9369" width="6" style="3" customWidth="1"/>
    <col min="9370" max="9370" width="6.33203125" style="3" customWidth="1"/>
    <col min="9371" max="9371" width="8.33203125" style="3" customWidth="1"/>
    <col min="9372" max="9372" width="10.44140625" style="3" customWidth="1"/>
    <col min="9373" max="9571" width="9" style="3"/>
    <col min="9572" max="9572" width="4.109375" style="3" customWidth="1"/>
    <col min="9573" max="9573" width="12.109375" style="3" customWidth="1"/>
    <col min="9574" max="9574" width="26.5546875" style="3" customWidth="1"/>
    <col min="9575" max="9576" width="5" style="3" customWidth="1"/>
    <col min="9577" max="9577" width="4.5546875" style="3" customWidth="1"/>
    <col min="9578" max="9578" width="7.44140625" style="3" customWidth="1"/>
    <col min="9579" max="9579" width="7.33203125" style="3" customWidth="1"/>
    <col min="9580" max="9581" width="4.6640625" style="3" customWidth="1"/>
    <col min="9582" max="9582" width="7.6640625" style="3" customWidth="1"/>
    <col min="9583" max="9584" width="4.6640625" style="3" customWidth="1"/>
    <col min="9585" max="9585" width="5.6640625" style="3" customWidth="1"/>
    <col min="9586" max="9586" width="5.33203125" style="3" customWidth="1"/>
    <col min="9587" max="9592" width="4.6640625" style="3" customWidth="1"/>
    <col min="9593" max="9593" width="5.88671875" style="3" customWidth="1"/>
    <col min="9594" max="9594" width="7.109375" style="3" customWidth="1"/>
    <col min="9595" max="9602" width="4.6640625" style="3" customWidth="1"/>
    <col min="9603" max="9603" width="5.5546875" style="3" customWidth="1"/>
    <col min="9604" max="9605" width="4.6640625" style="3" customWidth="1"/>
    <col min="9606" max="9607" width="5.5546875" style="3" customWidth="1"/>
    <col min="9608" max="9608" width="4.6640625" style="3" customWidth="1"/>
    <col min="9609" max="9610" width="5.5546875" style="3" customWidth="1"/>
    <col min="9611" max="9612" width="4.6640625" style="3" customWidth="1"/>
    <col min="9613" max="9613" width="6.33203125" style="3" customWidth="1"/>
    <col min="9614" max="9614" width="6" style="3" customWidth="1"/>
    <col min="9615" max="9615" width="7.6640625" style="3" customWidth="1"/>
    <col min="9616" max="9616" width="6.6640625" style="3" customWidth="1"/>
    <col min="9617" max="9617" width="10.44140625" style="3" customWidth="1"/>
    <col min="9618" max="9618" width="9.5546875" style="3" customWidth="1"/>
    <col min="9619" max="9619" width="9.6640625" style="3" customWidth="1"/>
    <col min="9620" max="9620" width="8.33203125" style="3" customWidth="1"/>
    <col min="9621" max="9621" width="4.5546875" style="3" customWidth="1"/>
    <col min="9622" max="9622" width="7.5546875" style="3" customWidth="1"/>
    <col min="9623" max="9623" width="5.88671875" style="3" customWidth="1"/>
    <col min="9624" max="9624" width="6.109375" style="3" customWidth="1"/>
    <col min="9625" max="9625" width="6" style="3" customWidth="1"/>
    <col min="9626" max="9626" width="6.33203125" style="3" customWidth="1"/>
    <col min="9627" max="9627" width="8.33203125" style="3" customWidth="1"/>
    <col min="9628" max="9628" width="10.44140625" style="3" customWidth="1"/>
    <col min="9629" max="9827" width="9" style="3"/>
    <col min="9828" max="9828" width="4.109375" style="3" customWidth="1"/>
    <col min="9829" max="9829" width="12.109375" style="3" customWidth="1"/>
    <col min="9830" max="9830" width="26.5546875" style="3" customWidth="1"/>
    <col min="9831" max="9832" width="5" style="3" customWidth="1"/>
    <col min="9833" max="9833" width="4.5546875" style="3" customWidth="1"/>
    <col min="9834" max="9834" width="7.44140625" style="3" customWidth="1"/>
    <col min="9835" max="9835" width="7.33203125" style="3" customWidth="1"/>
    <col min="9836" max="9837" width="4.6640625" style="3" customWidth="1"/>
    <col min="9838" max="9838" width="7.6640625" style="3" customWidth="1"/>
    <col min="9839" max="9840" width="4.6640625" style="3" customWidth="1"/>
    <col min="9841" max="9841" width="5.6640625" style="3" customWidth="1"/>
    <col min="9842" max="9842" width="5.33203125" style="3" customWidth="1"/>
    <col min="9843" max="9848" width="4.6640625" style="3" customWidth="1"/>
    <col min="9849" max="9849" width="5.88671875" style="3" customWidth="1"/>
    <col min="9850" max="9850" width="7.109375" style="3" customWidth="1"/>
    <col min="9851" max="9858" width="4.6640625" style="3" customWidth="1"/>
    <col min="9859" max="9859" width="5.5546875" style="3" customWidth="1"/>
    <col min="9860" max="9861" width="4.6640625" style="3" customWidth="1"/>
    <col min="9862" max="9863" width="5.5546875" style="3" customWidth="1"/>
    <col min="9864" max="9864" width="4.6640625" style="3" customWidth="1"/>
    <col min="9865" max="9866" width="5.5546875" style="3" customWidth="1"/>
    <col min="9867" max="9868" width="4.6640625" style="3" customWidth="1"/>
    <col min="9869" max="9869" width="6.33203125" style="3" customWidth="1"/>
    <col min="9870" max="9870" width="6" style="3" customWidth="1"/>
    <col min="9871" max="9871" width="7.6640625" style="3" customWidth="1"/>
    <col min="9872" max="9872" width="6.6640625" style="3" customWidth="1"/>
    <col min="9873" max="9873" width="10.44140625" style="3" customWidth="1"/>
    <col min="9874" max="9874" width="9.5546875" style="3" customWidth="1"/>
    <col min="9875" max="9875" width="9.6640625" style="3" customWidth="1"/>
    <col min="9876" max="9876" width="8.33203125" style="3" customWidth="1"/>
    <col min="9877" max="9877" width="4.5546875" style="3" customWidth="1"/>
    <col min="9878" max="9878" width="7.5546875" style="3" customWidth="1"/>
    <col min="9879" max="9879" width="5.88671875" style="3" customWidth="1"/>
    <col min="9880" max="9880" width="6.109375" style="3" customWidth="1"/>
    <col min="9881" max="9881" width="6" style="3" customWidth="1"/>
    <col min="9882" max="9882" width="6.33203125" style="3" customWidth="1"/>
    <col min="9883" max="9883" width="8.33203125" style="3" customWidth="1"/>
    <col min="9884" max="9884" width="10.44140625" style="3" customWidth="1"/>
    <col min="9885" max="10083" width="9" style="3"/>
    <col min="10084" max="10084" width="4.109375" style="3" customWidth="1"/>
    <col min="10085" max="10085" width="12.109375" style="3" customWidth="1"/>
    <col min="10086" max="10086" width="26.5546875" style="3" customWidth="1"/>
    <col min="10087" max="10088" width="5" style="3" customWidth="1"/>
    <col min="10089" max="10089" width="4.5546875" style="3" customWidth="1"/>
    <col min="10090" max="10090" width="7.44140625" style="3" customWidth="1"/>
    <col min="10091" max="10091" width="7.33203125" style="3" customWidth="1"/>
    <col min="10092" max="10093" width="4.6640625" style="3" customWidth="1"/>
    <col min="10094" max="10094" width="7.6640625" style="3" customWidth="1"/>
    <col min="10095" max="10096" width="4.6640625" style="3" customWidth="1"/>
    <col min="10097" max="10097" width="5.6640625" style="3" customWidth="1"/>
    <col min="10098" max="10098" width="5.33203125" style="3" customWidth="1"/>
    <col min="10099" max="10104" width="4.6640625" style="3" customWidth="1"/>
    <col min="10105" max="10105" width="5.88671875" style="3" customWidth="1"/>
    <col min="10106" max="10106" width="7.109375" style="3" customWidth="1"/>
    <col min="10107" max="10114" width="4.6640625" style="3" customWidth="1"/>
    <col min="10115" max="10115" width="5.5546875" style="3" customWidth="1"/>
    <col min="10116" max="10117" width="4.6640625" style="3" customWidth="1"/>
    <col min="10118" max="10119" width="5.5546875" style="3" customWidth="1"/>
    <col min="10120" max="10120" width="4.6640625" style="3" customWidth="1"/>
    <col min="10121" max="10122" width="5.5546875" style="3" customWidth="1"/>
    <col min="10123" max="10124" width="4.6640625" style="3" customWidth="1"/>
    <col min="10125" max="10125" width="6.33203125" style="3" customWidth="1"/>
    <col min="10126" max="10126" width="6" style="3" customWidth="1"/>
    <col min="10127" max="10127" width="7.6640625" style="3" customWidth="1"/>
    <col min="10128" max="10128" width="6.6640625" style="3" customWidth="1"/>
    <col min="10129" max="10129" width="10.44140625" style="3" customWidth="1"/>
    <col min="10130" max="10130" width="9.5546875" style="3" customWidth="1"/>
    <col min="10131" max="10131" width="9.6640625" style="3" customWidth="1"/>
    <col min="10132" max="10132" width="8.33203125" style="3" customWidth="1"/>
    <col min="10133" max="10133" width="4.5546875" style="3" customWidth="1"/>
    <col min="10134" max="10134" width="7.5546875" style="3" customWidth="1"/>
    <col min="10135" max="10135" width="5.88671875" style="3" customWidth="1"/>
    <col min="10136" max="10136" width="6.109375" style="3" customWidth="1"/>
    <col min="10137" max="10137" width="6" style="3" customWidth="1"/>
    <col min="10138" max="10138" width="6.33203125" style="3" customWidth="1"/>
    <col min="10139" max="10139" width="8.33203125" style="3" customWidth="1"/>
    <col min="10140" max="10140" width="10.44140625" style="3" customWidth="1"/>
    <col min="10141" max="10339" width="9" style="3"/>
    <col min="10340" max="10340" width="4.109375" style="3" customWidth="1"/>
    <col min="10341" max="10341" width="12.109375" style="3" customWidth="1"/>
    <col min="10342" max="10342" width="26.5546875" style="3" customWidth="1"/>
    <col min="10343" max="10344" width="5" style="3" customWidth="1"/>
    <col min="10345" max="10345" width="4.5546875" style="3" customWidth="1"/>
    <col min="10346" max="10346" width="7.44140625" style="3" customWidth="1"/>
    <col min="10347" max="10347" width="7.33203125" style="3" customWidth="1"/>
    <col min="10348" max="10349" width="4.6640625" style="3" customWidth="1"/>
    <col min="10350" max="10350" width="7.6640625" style="3" customWidth="1"/>
    <col min="10351" max="10352" width="4.6640625" style="3" customWidth="1"/>
    <col min="10353" max="10353" width="5.6640625" style="3" customWidth="1"/>
    <col min="10354" max="10354" width="5.33203125" style="3" customWidth="1"/>
    <col min="10355" max="10360" width="4.6640625" style="3" customWidth="1"/>
    <col min="10361" max="10361" width="5.88671875" style="3" customWidth="1"/>
    <col min="10362" max="10362" width="7.109375" style="3" customWidth="1"/>
    <col min="10363" max="10370" width="4.6640625" style="3" customWidth="1"/>
    <col min="10371" max="10371" width="5.5546875" style="3" customWidth="1"/>
    <col min="10372" max="10373" width="4.6640625" style="3" customWidth="1"/>
    <col min="10374" max="10375" width="5.5546875" style="3" customWidth="1"/>
    <col min="10376" max="10376" width="4.6640625" style="3" customWidth="1"/>
    <col min="10377" max="10378" width="5.5546875" style="3" customWidth="1"/>
    <col min="10379" max="10380" width="4.6640625" style="3" customWidth="1"/>
    <col min="10381" max="10381" width="6.33203125" style="3" customWidth="1"/>
    <col min="10382" max="10382" width="6" style="3" customWidth="1"/>
    <col min="10383" max="10383" width="7.6640625" style="3" customWidth="1"/>
    <col min="10384" max="10384" width="6.6640625" style="3" customWidth="1"/>
    <col min="10385" max="10385" width="10.44140625" style="3" customWidth="1"/>
    <col min="10386" max="10386" width="9.5546875" style="3" customWidth="1"/>
    <col min="10387" max="10387" width="9.6640625" style="3" customWidth="1"/>
    <col min="10388" max="10388" width="8.33203125" style="3" customWidth="1"/>
    <col min="10389" max="10389" width="4.5546875" style="3" customWidth="1"/>
    <col min="10390" max="10390" width="7.5546875" style="3" customWidth="1"/>
    <col min="10391" max="10391" width="5.88671875" style="3" customWidth="1"/>
    <col min="10392" max="10392" width="6.109375" style="3" customWidth="1"/>
    <col min="10393" max="10393" width="6" style="3" customWidth="1"/>
    <col min="10394" max="10394" width="6.33203125" style="3" customWidth="1"/>
    <col min="10395" max="10395" width="8.33203125" style="3" customWidth="1"/>
    <col min="10396" max="10396" width="10.44140625" style="3" customWidth="1"/>
    <col min="10397" max="10595" width="9" style="3"/>
    <col min="10596" max="10596" width="4.109375" style="3" customWidth="1"/>
    <col min="10597" max="10597" width="12.109375" style="3" customWidth="1"/>
    <col min="10598" max="10598" width="26.5546875" style="3" customWidth="1"/>
    <col min="10599" max="10600" width="5" style="3" customWidth="1"/>
    <col min="10601" max="10601" width="4.5546875" style="3" customWidth="1"/>
    <col min="10602" max="10602" width="7.44140625" style="3" customWidth="1"/>
    <col min="10603" max="10603" width="7.33203125" style="3" customWidth="1"/>
    <col min="10604" max="10605" width="4.6640625" style="3" customWidth="1"/>
    <col min="10606" max="10606" width="7.6640625" style="3" customWidth="1"/>
    <col min="10607" max="10608" width="4.6640625" style="3" customWidth="1"/>
    <col min="10609" max="10609" width="5.6640625" style="3" customWidth="1"/>
    <col min="10610" max="10610" width="5.33203125" style="3" customWidth="1"/>
    <col min="10611" max="10616" width="4.6640625" style="3" customWidth="1"/>
    <col min="10617" max="10617" width="5.88671875" style="3" customWidth="1"/>
    <col min="10618" max="10618" width="7.109375" style="3" customWidth="1"/>
    <col min="10619" max="10626" width="4.6640625" style="3" customWidth="1"/>
    <col min="10627" max="10627" width="5.5546875" style="3" customWidth="1"/>
    <col min="10628" max="10629" width="4.6640625" style="3" customWidth="1"/>
    <col min="10630" max="10631" width="5.5546875" style="3" customWidth="1"/>
    <col min="10632" max="10632" width="4.6640625" style="3" customWidth="1"/>
    <col min="10633" max="10634" width="5.5546875" style="3" customWidth="1"/>
    <col min="10635" max="10636" width="4.6640625" style="3" customWidth="1"/>
    <col min="10637" max="10637" width="6.33203125" style="3" customWidth="1"/>
    <col min="10638" max="10638" width="6" style="3" customWidth="1"/>
    <col min="10639" max="10639" width="7.6640625" style="3" customWidth="1"/>
    <col min="10640" max="10640" width="6.6640625" style="3" customWidth="1"/>
    <col min="10641" max="10641" width="10.44140625" style="3" customWidth="1"/>
    <col min="10642" max="10642" width="9.5546875" style="3" customWidth="1"/>
    <col min="10643" max="10643" width="9.6640625" style="3" customWidth="1"/>
    <col min="10644" max="10644" width="8.33203125" style="3" customWidth="1"/>
    <col min="10645" max="10645" width="4.5546875" style="3" customWidth="1"/>
    <col min="10646" max="10646" width="7.5546875" style="3" customWidth="1"/>
    <col min="10647" max="10647" width="5.88671875" style="3" customWidth="1"/>
    <col min="10648" max="10648" width="6.109375" style="3" customWidth="1"/>
    <col min="10649" max="10649" width="6" style="3" customWidth="1"/>
    <col min="10650" max="10650" width="6.33203125" style="3" customWidth="1"/>
    <col min="10651" max="10651" width="8.33203125" style="3" customWidth="1"/>
    <col min="10652" max="10652" width="10.44140625" style="3" customWidth="1"/>
    <col min="10653" max="10851" width="9" style="3"/>
    <col min="10852" max="10852" width="4.109375" style="3" customWidth="1"/>
    <col min="10853" max="10853" width="12.109375" style="3" customWidth="1"/>
    <col min="10854" max="10854" width="26.5546875" style="3" customWidth="1"/>
    <col min="10855" max="10856" width="5" style="3" customWidth="1"/>
    <col min="10857" max="10857" width="4.5546875" style="3" customWidth="1"/>
    <col min="10858" max="10858" width="7.44140625" style="3" customWidth="1"/>
    <col min="10859" max="10859" width="7.33203125" style="3" customWidth="1"/>
    <col min="10860" max="10861" width="4.6640625" style="3" customWidth="1"/>
    <col min="10862" max="10862" width="7.6640625" style="3" customWidth="1"/>
    <col min="10863" max="10864" width="4.6640625" style="3" customWidth="1"/>
    <col min="10865" max="10865" width="5.6640625" style="3" customWidth="1"/>
    <col min="10866" max="10866" width="5.33203125" style="3" customWidth="1"/>
    <col min="10867" max="10872" width="4.6640625" style="3" customWidth="1"/>
    <col min="10873" max="10873" width="5.88671875" style="3" customWidth="1"/>
    <col min="10874" max="10874" width="7.109375" style="3" customWidth="1"/>
    <col min="10875" max="10882" width="4.6640625" style="3" customWidth="1"/>
    <col min="10883" max="10883" width="5.5546875" style="3" customWidth="1"/>
    <col min="10884" max="10885" width="4.6640625" style="3" customWidth="1"/>
    <col min="10886" max="10887" width="5.5546875" style="3" customWidth="1"/>
    <col min="10888" max="10888" width="4.6640625" style="3" customWidth="1"/>
    <col min="10889" max="10890" width="5.5546875" style="3" customWidth="1"/>
    <col min="10891" max="10892" width="4.6640625" style="3" customWidth="1"/>
    <col min="10893" max="10893" width="6.33203125" style="3" customWidth="1"/>
    <col min="10894" max="10894" width="6" style="3" customWidth="1"/>
    <col min="10895" max="10895" width="7.6640625" style="3" customWidth="1"/>
    <col min="10896" max="10896" width="6.6640625" style="3" customWidth="1"/>
    <col min="10897" max="10897" width="10.44140625" style="3" customWidth="1"/>
    <col min="10898" max="10898" width="9.5546875" style="3" customWidth="1"/>
    <col min="10899" max="10899" width="9.6640625" style="3" customWidth="1"/>
    <col min="10900" max="10900" width="8.33203125" style="3" customWidth="1"/>
    <col min="10901" max="10901" width="4.5546875" style="3" customWidth="1"/>
    <col min="10902" max="10902" width="7.5546875" style="3" customWidth="1"/>
    <col min="10903" max="10903" width="5.88671875" style="3" customWidth="1"/>
    <col min="10904" max="10904" width="6.109375" style="3" customWidth="1"/>
    <col min="10905" max="10905" width="6" style="3" customWidth="1"/>
    <col min="10906" max="10906" width="6.33203125" style="3" customWidth="1"/>
    <col min="10907" max="10907" width="8.33203125" style="3" customWidth="1"/>
    <col min="10908" max="10908" width="10.44140625" style="3" customWidth="1"/>
    <col min="10909" max="11107" width="9" style="3"/>
    <col min="11108" max="11108" width="4.109375" style="3" customWidth="1"/>
    <col min="11109" max="11109" width="12.109375" style="3" customWidth="1"/>
    <col min="11110" max="11110" width="26.5546875" style="3" customWidth="1"/>
    <col min="11111" max="11112" width="5" style="3" customWidth="1"/>
    <col min="11113" max="11113" width="4.5546875" style="3" customWidth="1"/>
    <col min="11114" max="11114" width="7.44140625" style="3" customWidth="1"/>
    <col min="11115" max="11115" width="7.33203125" style="3" customWidth="1"/>
    <col min="11116" max="11117" width="4.6640625" style="3" customWidth="1"/>
    <col min="11118" max="11118" width="7.6640625" style="3" customWidth="1"/>
    <col min="11119" max="11120" width="4.6640625" style="3" customWidth="1"/>
    <col min="11121" max="11121" width="5.6640625" style="3" customWidth="1"/>
    <col min="11122" max="11122" width="5.33203125" style="3" customWidth="1"/>
    <col min="11123" max="11128" width="4.6640625" style="3" customWidth="1"/>
    <col min="11129" max="11129" width="5.88671875" style="3" customWidth="1"/>
    <col min="11130" max="11130" width="7.109375" style="3" customWidth="1"/>
    <col min="11131" max="11138" width="4.6640625" style="3" customWidth="1"/>
    <col min="11139" max="11139" width="5.5546875" style="3" customWidth="1"/>
    <col min="11140" max="11141" width="4.6640625" style="3" customWidth="1"/>
    <col min="11142" max="11143" width="5.5546875" style="3" customWidth="1"/>
    <col min="11144" max="11144" width="4.6640625" style="3" customWidth="1"/>
    <col min="11145" max="11146" width="5.5546875" style="3" customWidth="1"/>
    <col min="11147" max="11148" width="4.6640625" style="3" customWidth="1"/>
    <col min="11149" max="11149" width="6.33203125" style="3" customWidth="1"/>
    <col min="11150" max="11150" width="6" style="3" customWidth="1"/>
    <col min="11151" max="11151" width="7.6640625" style="3" customWidth="1"/>
    <col min="11152" max="11152" width="6.6640625" style="3" customWidth="1"/>
    <col min="11153" max="11153" width="10.44140625" style="3" customWidth="1"/>
    <col min="11154" max="11154" width="9.5546875" style="3" customWidth="1"/>
    <col min="11155" max="11155" width="9.6640625" style="3" customWidth="1"/>
    <col min="11156" max="11156" width="8.33203125" style="3" customWidth="1"/>
    <col min="11157" max="11157" width="4.5546875" style="3" customWidth="1"/>
    <col min="11158" max="11158" width="7.5546875" style="3" customWidth="1"/>
    <col min="11159" max="11159" width="5.88671875" style="3" customWidth="1"/>
    <col min="11160" max="11160" width="6.109375" style="3" customWidth="1"/>
    <col min="11161" max="11161" width="6" style="3" customWidth="1"/>
    <col min="11162" max="11162" width="6.33203125" style="3" customWidth="1"/>
    <col min="11163" max="11163" width="8.33203125" style="3" customWidth="1"/>
    <col min="11164" max="11164" width="10.44140625" style="3" customWidth="1"/>
    <col min="11165" max="11363" width="9" style="3"/>
    <col min="11364" max="11364" width="4.109375" style="3" customWidth="1"/>
    <col min="11365" max="11365" width="12.109375" style="3" customWidth="1"/>
    <col min="11366" max="11366" width="26.5546875" style="3" customWidth="1"/>
    <col min="11367" max="11368" width="5" style="3" customWidth="1"/>
    <col min="11369" max="11369" width="4.5546875" style="3" customWidth="1"/>
    <col min="11370" max="11370" width="7.44140625" style="3" customWidth="1"/>
    <col min="11371" max="11371" width="7.33203125" style="3" customWidth="1"/>
    <col min="11372" max="11373" width="4.6640625" style="3" customWidth="1"/>
    <col min="11374" max="11374" width="7.6640625" style="3" customWidth="1"/>
    <col min="11375" max="11376" width="4.6640625" style="3" customWidth="1"/>
    <col min="11377" max="11377" width="5.6640625" style="3" customWidth="1"/>
    <col min="11378" max="11378" width="5.33203125" style="3" customWidth="1"/>
    <col min="11379" max="11384" width="4.6640625" style="3" customWidth="1"/>
    <col min="11385" max="11385" width="5.88671875" style="3" customWidth="1"/>
    <col min="11386" max="11386" width="7.109375" style="3" customWidth="1"/>
    <col min="11387" max="11394" width="4.6640625" style="3" customWidth="1"/>
    <col min="11395" max="11395" width="5.5546875" style="3" customWidth="1"/>
    <col min="11396" max="11397" width="4.6640625" style="3" customWidth="1"/>
    <col min="11398" max="11399" width="5.5546875" style="3" customWidth="1"/>
    <col min="11400" max="11400" width="4.6640625" style="3" customWidth="1"/>
    <col min="11401" max="11402" width="5.5546875" style="3" customWidth="1"/>
    <col min="11403" max="11404" width="4.6640625" style="3" customWidth="1"/>
    <col min="11405" max="11405" width="6.33203125" style="3" customWidth="1"/>
    <col min="11406" max="11406" width="6" style="3" customWidth="1"/>
    <col min="11407" max="11407" width="7.6640625" style="3" customWidth="1"/>
    <col min="11408" max="11408" width="6.6640625" style="3" customWidth="1"/>
    <col min="11409" max="11409" width="10.44140625" style="3" customWidth="1"/>
    <col min="11410" max="11410" width="9.5546875" style="3" customWidth="1"/>
    <col min="11411" max="11411" width="9.6640625" style="3" customWidth="1"/>
    <col min="11412" max="11412" width="8.33203125" style="3" customWidth="1"/>
    <col min="11413" max="11413" width="4.5546875" style="3" customWidth="1"/>
    <col min="11414" max="11414" width="7.5546875" style="3" customWidth="1"/>
    <col min="11415" max="11415" width="5.88671875" style="3" customWidth="1"/>
    <col min="11416" max="11416" width="6.109375" style="3" customWidth="1"/>
    <col min="11417" max="11417" width="6" style="3" customWidth="1"/>
    <col min="11418" max="11418" width="6.33203125" style="3" customWidth="1"/>
    <col min="11419" max="11419" width="8.33203125" style="3" customWidth="1"/>
    <col min="11420" max="11420" width="10.44140625" style="3" customWidth="1"/>
    <col min="11421" max="11619" width="9" style="3"/>
    <col min="11620" max="11620" width="4.109375" style="3" customWidth="1"/>
    <col min="11621" max="11621" width="12.109375" style="3" customWidth="1"/>
    <col min="11622" max="11622" width="26.5546875" style="3" customWidth="1"/>
    <col min="11623" max="11624" width="5" style="3" customWidth="1"/>
    <col min="11625" max="11625" width="4.5546875" style="3" customWidth="1"/>
    <col min="11626" max="11626" width="7.44140625" style="3" customWidth="1"/>
    <col min="11627" max="11627" width="7.33203125" style="3" customWidth="1"/>
    <col min="11628" max="11629" width="4.6640625" style="3" customWidth="1"/>
    <col min="11630" max="11630" width="7.6640625" style="3" customWidth="1"/>
    <col min="11631" max="11632" width="4.6640625" style="3" customWidth="1"/>
    <col min="11633" max="11633" width="5.6640625" style="3" customWidth="1"/>
    <col min="11634" max="11634" width="5.33203125" style="3" customWidth="1"/>
    <col min="11635" max="11640" width="4.6640625" style="3" customWidth="1"/>
    <col min="11641" max="11641" width="5.88671875" style="3" customWidth="1"/>
    <col min="11642" max="11642" width="7.109375" style="3" customWidth="1"/>
    <col min="11643" max="11650" width="4.6640625" style="3" customWidth="1"/>
    <col min="11651" max="11651" width="5.5546875" style="3" customWidth="1"/>
    <col min="11652" max="11653" width="4.6640625" style="3" customWidth="1"/>
    <col min="11654" max="11655" width="5.5546875" style="3" customWidth="1"/>
    <col min="11656" max="11656" width="4.6640625" style="3" customWidth="1"/>
    <col min="11657" max="11658" width="5.5546875" style="3" customWidth="1"/>
    <col min="11659" max="11660" width="4.6640625" style="3" customWidth="1"/>
    <col min="11661" max="11661" width="6.33203125" style="3" customWidth="1"/>
    <col min="11662" max="11662" width="6" style="3" customWidth="1"/>
    <col min="11663" max="11663" width="7.6640625" style="3" customWidth="1"/>
    <col min="11664" max="11664" width="6.6640625" style="3" customWidth="1"/>
    <col min="11665" max="11665" width="10.44140625" style="3" customWidth="1"/>
    <col min="11666" max="11666" width="9.5546875" style="3" customWidth="1"/>
    <col min="11667" max="11667" width="9.6640625" style="3" customWidth="1"/>
    <col min="11668" max="11668" width="8.33203125" style="3" customWidth="1"/>
    <col min="11669" max="11669" width="4.5546875" style="3" customWidth="1"/>
    <col min="11670" max="11670" width="7.5546875" style="3" customWidth="1"/>
    <col min="11671" max="11671" width="5.88671875" style="3" customWidth="1"/>
    <col min="11672" max="11672" width="6.109375" style="3" customWidth="1"/>
    <col min="11673" max="11673" width="6" style="3" customWidth="1"/>
    <col min="11674" max="11674" width="6.33203125" style="3" customWidth="1"/>
    <col min="11675" max="11675" width="8.33203125" style="3" customWidth="1"/>
    <col min="11676" max="11676" width="10.44140625" style="3" customWidth="1"/>
    <col min="11677" max="11875" width="9" style="3"/>
    <col min="11876" max="11876" width="4.109375" style="3" customWidth="1"/>
    <col min="11877" max="11877" width="12.109375" style="3" customWidth="1"/>
    <col min="11878" max="11878" width="26.5546875" style="3" customWidth="1"/>
    <col min="11879" max="11880" width="5" style="3" customWidth="1"/>
    <col min="11881" max="11881" width="4.5546875" style="3" customWidth="1"/>
    <col min="11882" max="11882" width="7.44140625" style="3" customWidth="1"/>
    <col min="11883" max="11883" width="7.33203125" style="3" customWidth="1"/>
    <col min="11884" max="11885" width="4.6640625" style="3" customWidth="1"/>
    <col min="11886" max="11886" width="7.6640625" style="3" customWidth="1"/>
    <col min="11887" max="11888" width="4.6640625" style="3" customWidth="1"/>
    <col min="11889" max="11889" width="5.6640625" style="3" customWidth="1"/>
    <col min="11890" max="11890" width="5.33203125" style="3" customWidth="1"/>
    <col min="11891" max="11896" width="4.6640625" style="3" customWidth="1"/>
    <col min="11897" max="11897" width="5.88671875" style="3" customWidth="1"/>
    <col min="11898" max="11898" width="7.109375" style="3" customWidth="1"/>
    <col min="11899" max="11906" width="4.6640625" style="3" customWidth="1"/>
    <col min="11907" max="11907" width="5.5546875" style="3" customWidth="1"/>
    <col min="11908" max="11909" width="4.6640625" style="3" customWidth="1"/>
    <col min="11910" max="11911" width="5.5546875" style="3" customWidth="1"/>
    <col min="11912" max="11912" width="4.6640625" style="3" customWidth="1"/>
    <col min="11913" max="11914" width="5.5546875" style="3" customWidth="1"/>
    <col min="11915" max="11916" width="4.6640625" style="3" customWidth="1"/>
    <col min="11917" max="11917" width="6.33203125" style="3" customWidth="1"/>
    <col min="11918" max="11918" width="6" style="3" customWidth="1"/>
    <col min="11919" max="11919" width="7.6640625" style="3" customWidth="1"/>
    <col min="11920" max="11920" width="6.6640625" style="3" customWidth="1"/>
    <col min="11921" max="11921" width="10.44140625" style="3" customWidth="1"/>
    <col min="11922" max="11922" width="9.5546875" style="3" customWidth="1"/>
    <col min="11923" max="11923" width="9.6640625" style="3" customWidth="1"/>
    <col min="11924" max="11924" width="8.33203125" style="3" customWidth="1"/>
    <col min="11925" max="11925" width="4.5546875" style="3" customWidth="1"/>
    <col min="11926" max="11926" width="7.5546875" style="3" customWidth="1"/>
    <col min="11927" max="11927" width="5.88671875" style="3" customWidth="1"/>
    <col min="11928" max="11928" width="6.109375" style="3" customWidth="1"/>
    <col min="11929" max="11929" width="6" style="3" customWidth="1"/>
    <col min="11930" max="11930" width="6.33203125" style="3" customWidth="1"/>
    <col min="11931" max="11931" width="8.33203125" style="3" customWidth="1"/>
    <col min="11932" max="11932" width="10.44140625" style="3" customWidth="1"/>
    <col min="11933" max="12131" width="9" style="3"/>
    <col min="12132" max="12132" width="4.109375" style="3" customWidth="1"/>
    <col min="12133" max="12133" width="12.109375" style="3" customWidth="1"/>
    <col min="12134" max="12134" width="26.5546875" style="3" customWidth="1"/>
    <col min="12135" max="12136" width="5" style="3" customWidth="1"/>
    <col min="12137" max="12137" width="4.5546875" style="3" customWidth="1"/>
    <col min="12138" max="12138" width="7.44140625" style="3" customWidth="1"/>
    <col min="12139" max="12139" width="7.33203125" style="3" customWidth="1"/>
    <col min="12140" max="12141" width="4.6640625" style="3" customWidth="1"/>
    <col min="12142" max="12142" width="7.6640625" style="3" customWidth="1"/>
    <col min="12143" max="12144" width="4.6640625" style="3" customWidth="1"/>
    <col min="12145" max="12145" width="5.6640625" style="3" customWidth="1"/>
    <col min="12146" max="12146" width="5.33203125" style="3" customWidth="1"/>
    <col min="12147" max="12152" width="4.6640625" style="3" customWidth="1"/>
    <col min="12153" max="12153" width="5.88671875" style="3" customWidth="1"/>
    <col min="12154" max="12154" width="7.109375" style="3" customWidth="1"/>
    <col min="12155" max="12162" width="4.6640625" style="3" customWidth="1"/>
    <col min="12163" max="12163" width="5.5546875" style="3" customWidth="1"/>
    <col min="12164" max="12165" width="4.6640625" style="3" customWidth="1"/>
    <col min="12166" max="12167" width="5.5546875" style="3" customWidth="1"/>
    <col min="12168" max="12168" width="4.6640625" style="3" customWidth="1"/>
    <col min="12169" max="12170" width="5.5546875" style="3" customWidth="1"/>
    <col min="12171" max="12172" width="4.6640625" style="3" customWidth="1"/>
    <col min="12173" max="12173" width="6.33203125" style="3" customWidth="1"/>
    <col min="12174" max="12174" width="6" style="3" customWidth="1"/>
    <col min="12175" max="12175" width="7.6640625" style="3" customWidth="1"/>
    <col min="12176" max="12176" width="6.6640625" style="3" customWidth="1"/>
    <col min="12177" max="12177" width="10.44140625" style="3" customWidth="1"/>
    <col min="12178" max="12178" width="9.5546875" style="3" customWidth="1"/>
    <col min="12179" max="12179" width="9.6640625" style="3" customWidth="1"/>
    <col min="12180" max="12180" width="8.33203125" style="3" customWidth="1"/>
    <col min="12181" max="12181" width="4.5546875" style="3" customWidth="1"/>
    <col min="12182" max="12182" width="7.5546875" style="3" customWidth="1"/>
    <col min="12183" max="12183" width="5.88671875" style="3" customWidth="1"/>
    <col min="12184" max="12184" width="6.109375" style="3" customWidth="1"/>
    <col min="12185" max="12185" width="6" style="3" customWidth="1"/>
    <col min="12186" max="12186" width="6.33203125" style="3" customWidth="1"/>
    <col min="12187" max="12187" width="8.33203125" style="3" customWidth="1"/>
    <col min="12188" max="12188" width="10.44140625" style="3" customWidth="1"/>
    <col min="12189" max="12387" width="9" style="3"/>
    <col min="12388" max="12388" width="4.109375" style="3" customWidth="1"/>
    <col min="12389" max="12389" width="12.109375" style="3" customWidth="1"/>
    <col min="12390" max="12390" width="26.5546875" style="3" customWidth="1"/>
    <col min="12391" max="12392" width="5" style="3" customWidth="1"/>
    <col min="12393" max="12393" width="4.5546875" style="3" customWidth="1"/>
    <col min="12394" max="12394" width="7.44140625" style="3" customWidth="1"/>
    <col min="12395" max="12395" width="7.33203125" style="3" customWidth="1"/>
    <col min="12396" max="12397" width="4.6640625" style="3" customWidth="1"/>
    <col min="12398" max="12398" width="7.6640625" style="3" customWidth="1"/>
    <col min="12399" max="12400" width="4.6640625" style="3" customWidth="1"/>
    <col min="12401" max="12401" width="5.6640625" style="3" customWidth="1"/>
    <col min="12402" max="12402" width="5.33203125" style="3" customWidth="1"/>
    <col min="12403" max="12408" width="4.6640625" style="3" customWidth="1"/>
    <col min="12409" max="12409" width="5.88671875" style="3" customWidth="1"/>
    <col min="12410" max="12410" width="7.109375" style="3" customWidth="1"/>
    <col min="12411" max="12418" width="4.6640625" style="3" customWidth="1"/>
    <col min="12419" max="12419" width="5.5546875" style="3" customWidth="1"/>
    <col min="12420" max="12421" width="4.6640625" style="3" customWidth="1"/>
    <col min="12422" max="12423" width="5.5546875" style="3" customWidth="1"/>
    <col min="12424" max="12424" width="4.6640625" style="3" customWidth="1"/>
    <col min="12425" max="12426" width="5.5546875" style="3" customWidth="1"/>
    <col min="12427" max="12428" width="4.6640625" style="3" customWidth="1"/>
    <col min="12429" max="12429" width="6.33203125" style="3" customWidth="1"/>
    <col min="12430" max="12430" width="6" style="3" customWidth="1"/>
    <col min="12431" max="12431" width="7.6640625" style="3" customWidth="1"/>
    <col min="12432" max="12432" width="6.6640625" style="3" customWidth="1"/>
    <col min="12433" max="12433" width="10.44140625" style="3" customWidth="1"/>
    <col min="12434" max="12434" width="9.5546875" style="3" customWidth="1"/>
    <col min="12435" max="12435" width="9.6640625" style="3" customWidth="1"/>
    <col min="12436" max="12436" width="8.33203125" style="3" customWidth="1"/>
    <col min="12437" max="12437" width="4.5546875" style="3" customWidth="1"/>
    <col min="12438" max="12438" width="7.5546875" style="3" customWidth="1"/>
    <col min="12439" max="12439" width="5.88671875" style="3" customWidth="1"/>
    <col min="12440" max="12440" width="6.109375" style="3" customWidth="1"/>
    <col min="12441" max="12441" width="6" style="3" customWidth="1"/>
    <col min="12442" max="12442" width="6.33203125" style="3" customWidth="1"/>
    <col min="12443" max="12443" width="8.33203125" style="3" customWidth="1"/>
    <col min="12444" max="12444" width="10.44140625" style="3" customWidth="1"/>
    <col min="12445" max="12643" width="9" style="3"/>
    <col min="12644" max="12644" width="4.109375" style="3" customWidth="1"/>
    <col min="12645" max="12645" width="12.109375" style="3" customWidth="1"/>
    <col min="12646" max="12646" width="26.5546875" style="3" customWidth="1"/>
    <col min="12647" max="12648" width="5" style="3" customWidth="1"/>
    <col min="12649" max="12649" width="4.5546875" style="3" customWidth="1"/>
    <col min="12650" max="12650" width="7.44140625" style="3" customWidth="1"/>
    <col min="12651" max="12651" width="7.33203125" style="3" customWidth="1"/>
    <col min="12652" max="12653" width="4.6640625" style="3" customWidth="1"/>
    <col min="12654" max="12654" width="7.6640625" style="3" customWidth="1"/>
    <col min="12655" max="12656" width="4.6640625" style="3" customWidth="1"/>
    <col min="12657" max="12657" width="5.6640625" style="3" customWidth="1"/>
    <col min="12658" max="12658" width="5.33203125" style="3" customWidth="1"/>
    <col min="12659" max="12664" width="4.6640625" style="3" customWidth="1"/>
    <col min="12665" max="12665" width="5.88671875" style="3" customWidth="1"/>
    <col min="12666" max="12666" width="7.109375" style="3" customWidth="1"/>
    <col min="12667" max="12674" width="4.6640625" style="3" customWidth="1"/>
    <col min="12675" max="12675" width="5.5546875" style="3" customWidth="1"/>
    <col min="12676" max="12677" width="4.6640625" style="3" customWidth="1"/>
    <col min="12678" max="12679" width="5.5546875" style="3" customWidth="1"/>
    <col min="12680" max="12680" width="4.6640625" style="3" customWidth="1"/>
    <col min="12681" max="12682" width="5.5546875" style="3" customWidth="1"/>
    <col min="12683" max="12684" width="4.6640625" style="3" customWidth="1"/>
    <col min="12685" max="12685" width="6.33203125" style="3" customWidth="1"/>
    <col min="12686" max="12686" width="6" style="3" customWidth="1"/>
    <col min="12687" max="12687" width="7.6640625" style="3" customWidth="1"/>
    <col min="12688" max="12688" width="6.6640625" style="3" customWidth="1"/>
    <col min="12689" max="12689" width="10.44140625" style="3" customWidth="1"/>
    <col min="12690" max="12690" width="9.5546875" style="3" customWidth="1"/>
    <col min="12691" max="12691" width="9.6640625" style="3" customWidth="1"/>
    <col min="12692" max="12692" width="8.33203125" style="3" customWidth="1"/>
    <col min="12693" max="12693" width="4.5546875" style="3" customWidth="1"/>
    <col min="12694" max="12694" width="7.5546875" style="3" customWidth="1"/>
    <col min="12695" max="12695" width="5.88671875" style="3" customWidth="1"/>
    <col min="12696" max="12696" width="6.109375" style="3" customWidth="1"/>
    <col min="12697" max="12697" width="6" style="3" customWidth="1"/>
    <col min="12698" max="12698" width="6.33203125" style="3" customWidth="1"/>
    <col min="12699" max="12699" width="8.33203125" style="3" customWidth="1"/>
    <col min="12700" max="12700" width="10.44140625" style="3" customWidth="1"/>
    <col min="12701" max="12899" width="9" style="3"/>
    <col min="12900" max="12900" width="4.109375" style="3" customWidth="1"/>
    <col min="12901" max="12901" width="12.109375" style="3" customWidth="1"/>
    <col min="12902" max="12902" width="26.5546875" style="3" customWidth="1"/>
    <col min="12903" max="12904" width="5" style="3" customWidth="1"/>
    <col min="12905" max="12905" width="4.5546875" style="3" customWidth="1"/>
    <col min="12906" max="12906" width="7.44140625" style="3" customWidth="1"/>
    <col min="12907" max="12907" width="7.33203125" style="3" customWidth="1"/>
    <col min="12908" max="12909" width="4.6640625" style="3" customWidth="1"/>
    <col min="12910" max="12910" width="7.6640625" style="3" customWidth="1"/>
    <col min="12911" max="12912" width="4.6640625" style="3" customWidth="1"/>
    <col min="12913" max="12913" width="5.6640625" style="3" customWidth="1"/>
    <col min="12914" max="12914" width="5.33203125" style="3" customWidth="1"/>
    <col min="12915" max="12920" width="4.6640625" style="3" customWidth="1"/>
    <col min="12921" max="12921" width="5.88671875" style="3" customWidth="1"/>
    <col min="12922" max="12922" width="7.109375" style="3" customWidth="1"/>
    <col min="12923" max="12930" width="4.6640625" style="3" customWidth="1"/>
    <col min="12931" max="12931" width="5.5546875" style="3" customWidth="1"/>
    <col min="12932" max="12933" width="4.6640625" style="3" customWidth="1"/>
    <col min="12934" max="12935" width="5.5546875" style="3" customWidth="1"/>
    <col min="12936" max="12936" width="4.6640625" style="3" customWidth="1"/>
    <col min="12937" max="12938" width="5.5546875" style="3" customWidth="1"/>
    <col min="12939" max="12940" width="4.6640625" style="3" customWidth="1"/>
    <col min="12941" max="12941" width="6.33203125" style="3" customWidth="1"/>
    <col min="12942" max="12942" width="6" style="3" customWidth="1"/>
    <col min="12943" max="12943" width="7.6640625" style="3" customWidth="1"/>
    <col min="12944" max="12944" width="6.6640625" style="3" customWidth="1"/>
    <col min="12945" max="12945" width="10.44140625" style="3" customWidth="1"/>
    <col min="12946" max="12946" width="9.5546875" style="3" customWidth="1"/>
    <col min="12947" max="12947" width="9.6640625" style="3" customWidth="1"/>
    <col min="12948" max="12948" width="8.33203125" style="3" customWidth="1"/>
    <col min="12949" max="12949" width="4.5546875" style="3" customWidth="1"/>
    <col min="12950" max="12950" width="7.5546875" style="3" customWidth="1"/>
    <col min="12951" max="12951" width="5.88671875" style="3" customWidth="1"/>
    <col min="12952" max="12952" width="6.109375" style="3" customWidth="1"/>
    <col min="12953" max="12953" width="6" style="3" customWidth="1"/>
    <col min="12954" max="12954" width="6.33203125" style="3" customWidth="1"/>
    <col min="12955" max="12955" width="8.33203125" style="3" customWidth="1"/>
    <col min="12956" max="12956" width="10.44140625" style="3" customWidth="1"/>
    <col min="12957" max="13155" width="9" style="3"/>
    <col min="13156" max="13156" width="4.109375" style="3" customWidth="1"/>
    <col min="13157" max="13157" width="12.109375" style="3" customWidth="1"/>
    <col min="13158" max="13158" width="26.5546875" style="3" customWidth="1"/>
    <col min="13159" max="13160" width="5" style="3" customWidth="1"/>
    <col min="13161" max="13161" width="4.5546875" style="3" customWidth="1"/>
    <col min="13162" max="13162" width="7.44140625" style="3" customWidth="1"/>
    <col min="13163" max="13163" width="7.33203125" style="3" customWidth="1"/>
    <col min="13164" max="13165" width="4.6640625" style="3" customWidth="1"/>
    <col min="13166" max="13166" width="7.6640625" style="3" customWidth="1"/>
    <col min="13167" max="13168" width="4.6640625" style="3" customWidth="1"/>
    <col min="13169" max="13169" width="5.6640625" style="3" customWidth="1"/>
    <col min="13170" max="13170" width="5.33203125" style="3" customWidth="1"/>
    <col min="13171" max="13176" width="4.6640625" style="3" customWidth="1"/>
    <col min="13177" max="13177" width="5.88671875" style="3" customWidth="1"/>
    <col min="13178" max="13178" width="7.109375" style="3" customWidth="1"/>
    <col min="13179" max="13186" width="4.6640625" style="3" customWidth="1"/>
    <col min="13187" max="13187" width="5.5546875" style="3" customWidth="1"/>
    <col min="13188" max="13189" width="4.6640625" style="3" customWidth="1"/>
    <col min="13190" max="13191" width="5.5546875" style="3" customWidth="1"/>
    <col min="13192" max="13192" width="4.6640625" style="3" customWidth="1"/>
    <col min="13193" max="13194" width="5.5546875" style="3" customWidth="1"/>
    <col min="13195" max="13196" width="4.6640625" style="3" customWidth="1"/>
    <col min="13197" max="13197" width="6.33203125" style="3" customWidth="1"/>
    <col min="13198" max="13198" width="6" style="3" customWidth="1"/>
    <col min="13199" max="13199" width="7.6640625" style="3" customWidth="1"/>
    <col min="13200" max="13200" width="6.6640625" style="3" customWidth="1"/>
    <col min="13201" max="13201" width="10.44140625" style="3" customWidth="1"/>
    <col min="13202" max="13202" width="9.5546875" style="3" customWidth="1"/>
    <col min="13203" max="13203" width="9.6640625" style="3" customWidth="1"/>
    <col min="13204" max="13204" width="8.33203125" style="3" customWidth="1"/>
    <col min="13205" max="13205" width="4.5546875" style="3" customWidth="1"/>
    <col min="13206" max="13206" width="7.5546875" style="3" customWidth="1"/>
    <col min="13207" max="13207" width="5.88671875" style="3" customWidth="1"/>
    <col min="13208" max="13208" width="6.109375" style="3" customWidth="1"/>
    <col min="13209" max="13209" width="6" style="3" customWidth="1"/>
    <col min="13210" max="13210" width="6.33203125" style="3" customWidth="1"/>
    <col min="13211" max="13211" width="8.33203125" style="3" customWidth="1"/>
    <col min="13212" max="13212" width="10.44140625" style="3" customWidth="1"/>
    <col min="13213" max="13411" width="9" style="3"/>
    <col min="13412" max="13412" width="4.109375" style="3" customWidth="1"/>
    <col min="13413" max="13413" width="12.109375" style="3" customWidth="1"/>
    <col min="13414" max="13414" width="26.5546875" style="3" customWidth="1"/>
    <col min="13415" max="13416" width="5" style="3" customWidth="1"/>
    <col min="13417" max="13417" width="4.5546875" style="3" customWidth="1"/>
    <col min="13418" max="13418" width="7.44140625" style="3" customWidth="1"/>
    <col min="13419" max="13419" width="7.33203125" style="3" customWidth="1"/>
    <col min="13420" max="13421" width="4.6640625" style="3" customWidth="1"/>
    <col min="13422" max="13422" width="7.6640625" style="3" customWidth="1"/>
    <col min="13423" max="13424" width="4.6640625" style="3" customWidth="1"/>
    <col min="13425" max="13425" width="5.6640625" style="3" customWidth="1"/>
    <col min="13426" max="13426" width="5.33203125" style="3" customWidth="1"/>
    <col min="13427" max="13432" width="4.6640625" style="3" customWidth="1"/>
    <col min="13433" max="13433" width="5.88671875" style="3" customWidth="1"/>
    <col min="13434" max="13434" width="7.109375" style="3" customWidth="1"/>
    <col min="13435" max="13442" width="4.6640625" style="3" customWidth="1"/>
    <col min="13443" max="13443" width="5.5546875" style="3" customWidth="1"/>
    <col min="13444" max="13445" width="4.6640625" style="3" customWidth="1"/>
    <col min="13446" max="13447" width="5.5546875" style="3" customWidth="1"/>
    <col min="13448" max="13448" width="4.6640625" style="3" customWidth="1"/>
    <col min="13449" max="13450" width="5.5546875" style="3" customWidth="1"/>
    <col min="13451" max="13452" width="4.6640625" style="3" customWidth="1"/>
    <col min="13453" max="13453" width="6.33203125" style="3" customWidth="1"/>
    <col min="13454" max="13454" width="6" style="3" customWidth="1"/>
    <col min="13455" max="13455" width="7.6640625" style="3" customWidth="1"/>
    <col min="13456" max="13456" width="6.6640625" style="3" customWidth="1"/>
    <col min="13457" max="13457" width="10.44140625" style="3" customWidth="1"/>
    <col min="13458" max="13458" width="9.5546875" style="3" customWidth="1"/>
    <col min="13459" max="13459" width="9.6640625" style="3" customWidth="1"/>
    <col min="13460" max="13460" width="8.33203125" style="3" customWidth="1"/>
    <col min="13461" max="13461" width="4.5546875" style="3" customWidth="1"/>
    <col min="13462" max="13462" width="7.5546875" style="3" customWidth="1"/>
    <col min="13463" max="13463" width="5.88671875" style="3" customWidth="1"/>
    <col min="13464" max="13464" width="6.109375" style="3" customWidth="1"/>
    <col min="13465" max="13465" width="6" style="3" customWidth="1"/>
    <col min="13466" max="13466" width="6.33203125" style="3" customWidth="1"/>
    <col min="13467" max="13467" width="8.33203125" style="3" customWidth="1"/>
    <col min="13468" max="13468" width="10.44140625" style="3" customWidth="1"/>
    <col min="13469" max="13667" width="9" style="3"/>
    <col min="13668" max="13668" width="4.109375" style="3" customWidth="1"/>
    <col min="13669" max="13669" width="12.109375" style="3" customWidth="1"/>
    <col min="13670" max="13670" width="26.5546875" style="3" customWidth="1"/>
    <col min="13671" max="13672" width="5" style="3" customWidth="1"/>
    <col min="13673" max="13673" width="4.5546875" style="3" customWidth="1"/>
    <col min="13674" max="13674" width="7.44140625" style="3" customWidth="1"/>
    <col min="13675" max="13675" width="7.33203125" style="3" customWidth="1"/>
    <col min="13676" max="13677" width="4.6640625" style="3" customWidth="1"/>
    <col min="13678" max="13678" width="7.6640625" style="3" customWidth="1"/>
    <col min="13679" max="13680" width="4.6640625" style="3" customWidth="1"/>
    <col min="13681" max="13681" width="5.6640625" style="3" customWidth="1"/>
    <col min="13682" max="13682" width="5.33203125" style="3" customWidth="1"/>
    <col min="13683" max="13688" width="4.6640625" style="3" customWidth="1"/>
    <col min="13689" max="13689" width="5.88671875" style="3" customWidth="1"/>
    <col min="13690" max="13690" width="7.109375" style="3" customWidth="1"/>
    <col min="13691" max="13698" width="4.6640625" style="3" customWidth="1"/>
    <col min="13699" max="13699" width="5.5546875" style="3" customWidth="1"/>
    <col min="13700" max="13701" width="4.6640625" style="3" customWidth="1"/>
    <col min="13702" max="13703" width="5.5546875" style="3" customWidth="1"/>
    <col min="13704" max="13704" width="4.6640625" style="3" customWidth="1"/>
    <col min="13705" max="13706" width="5.5546875" style="3" customWidth="1"/>
    <col min="13707" max="13708" width="4.6640625" style="3" customWidth="1"/>
    <col min="13709" max="13709" width="6.33203125" style="3" customWidth="1"/>
    <col min="13710" max="13710" width="6" style="3" customWidth="1"/>
    <col min="13711" max="13711" width="7.6640625" style="3" customWidth="1"/>
    <col min="13712" max="13712" width="6.6640625" style="3" customWidth="1"/>
    <col min="13713" max="13713" width="10.44140625" style="3" customWidth="1"/>
    <col min="13714" max="13714" width="9.5546875" style="3" customWidth="1"/>
    <col min="13715" max="13715" width="9.6640625" style="3" customWidth="1"/>
    <col min="13716" max="13716" width="8.33203125" style="3" customWidth="1"/>
    <col min="13717" max="13717" width="4.5546875" style="3" customWidth="1"/>
    <col min="13718" max="13718" width="7.5546875" style="3" customWidth="1"/>
    <col min="13719" max="13719" width="5.88671875" style="3" customWidth="1"/>
    <col min="13720" max="13720" width="6.109375" style="3" customWidth="1"/>
    <col min="13721" max="13721" width="6" style="3" customWidth="1"/>
    <col min="13722" max="13722" width="6.33203125" style="3" customWidth="1"/>
    <col min="13723" max="13723" width="8.33203125" style="3" customWidth="1"/>
    <col min="13724" max="13724" width="10.44140625" style="3" customWidth="1"/>
    <col min="13725" max="13923" width="9" style="3"/>
    <col min="13924" max="13924" width="4.109375" style="3" customWidth="1"/>
    <col min="13925" max="13925" width="12.109375" style="3" customWidth="1"/>
    <col min="13926" max="13926" width="26.5546875" style="3" customWidth="1"/>
    <col min="13927" max="13928" width="5" style="3" customWidth="1"/>
    <col min="13929" max="13929" width="4.5546875" style="3" customWidth="1"/>
    <col min="13930" max="13930" width="7.44140625" style="3" customWidth="1"/>
    <col min="13931" max="13931" width="7.33203125" style="3" customWidth="1"/>
    <col min="13932" max="13933" width="4.6640625" style="3" customWidth="1"/>
    <col min="13934" max="13934" width="7.6640625" style="3" customWidth="1"/>
    <col min="13935" max="13936" width="4.6640625" style="3" customWidth="1"/>
    <col min="13937" max="13937" width="5.6640625" style="3" customWidth="1"/>
    <col min="13938" max="13938" width="5.33203125" style="3" customWidth="1"/>
    <col min="13939" max="13944" width="4.6640625" style="3" customWidth="1"/>
    <col min="13945" max="13945" width="5.88671875" style="3" customWidth="1"/>
    <col min="13946" max="13946" width="7.109375" style="3" customWidth="1"/>
    <col min="13947" max="13954" width="4.6640625" style="3" customWidth="1"/>
    <col min="13955" max="13955" width="5.5546875" style="3" customWidth="1"/>
    <col min="13956" max="13957" width="4.6640625" style="3" customWidth="1"/>
    <col min="13958" max="13959" width="5.5546875" style="3" customWidth="1"/>
    <col min="13960" max="13960" width="4.6640625" style="3" customWidth="1"/>
    <col min="13961" max="13962" width="5.5546875" style="3" customWidth="1"/>
    <col min="13963" max="13964" width="4.6640625" style="3" customWidth="1"/>
    <col min="13965" max="13965" width="6.33203125" style="3" customWidth="1"/>
    <col min="13966" max="13966" width="6" style="3" customWidth="1"/>
    <col min="13967" max="13967" width="7.6640625" style="3" customWidth="1"/>
    <col min="13968" max="13968" width="6.6640625" style="3" customWidth="1"/>
    <col min="13969" max="13969" width="10.44140625" style="3" customWidth="1"/>
    <col min="13970" max="13970" width="9.5546875" style="3" customWidth="1"/>
    <col min="13971" max="13971" width="9.6640625" style="3" customWidth="1"/>
    <col min="13972" max="13972" width="8.33203125" style="3" customWidth="1"/>
    <col min="13973" max="13973" width="4.5546875" style="3" customWidth="1"/>
    <col min="13974" max="13974" width="7.5546875" style="3" customWidth="1"/>
    <col min="13975" max="13975" width="5.88671875" style="3" customWidth="1"/>
    <col min="13976" max="13976" width="6.109375" style="3" customWidth="1"/>
    <col min="13977" max="13977" width="6" style="3" customWidth="1"/>
    <col min="13978" max="13978" width="6.33203125" style="3" customWidth="1"/>
    <col min="13979" max="13979" width="8.33203125" style="3" customWidth="1"/>
    <col min="13980" max="13980" width="10.44140625" style="3" customWidth="1"/>
    <col min="13981" max="14179" width="9" style="3"/>
    <col min="14180" max="14180" width="4.109375" style="3" customWidth="1"/>
    <col min="14181" max="14181" width="12.109375" style="3" customWidth="1"/>
    <col min="14182" max="14182" width="26.5546875" style="3" customWidth="1"/>
    <col min="14183" max="14184" width="5" style="3" customWidth="1"/>
    <col min="14185" max="14185" width="4.5546875" style="3" customWidth="1"/>
    <col min="14186" max="14186" width="7.44140625" style="3" customWidth="1"/>
    <col min="14187" max="14187" width="7.33203125" style="3" customWidth="1"/>
    <col min="14188" max="14189" width="4.6640625" style="3" customWidth="1"/>
    <col min="14190" max="14190" width="7.6640625" style="3" customWidth="1"/>
    <col min="14191" max="14192" width="4.6640625" style="3" customWidth="1"/>
    <col min="14193" max="14193" width="5.6640625" style="3" customWidth="1"/>
    <col min="14194" max="14194" width="5.33203125" style="3" customWidth="1"/>
    <col min="14195" max="14200" width="4.6640625" style="3" customWidth="1"/>
    <col min="14201" max="14201" width="5.88671875" style="3" customWidth="1"/>
    <col min="14202" max="14202" width="7.109375" style="3" customWidth="1"/>
    <col min="14203" max="14210" width="4.6640625" style="3" customWidth="1"/>
    <col min="14211" max="14211" width="5.5546875" style="3" customWidth="1"/>
    <col min="14212" max="14213" width="4.6640625" style="3" customWidth="1"/>
    <col min="14214" max="14215" width="5.5546875" style="3" customWidth="1"/>
    <col min="14216" max="14216" width="4.6640625" style="3" customWidth="1"/>
    <col min="14217" max="14218" width="5.5546875" style="3" customWidth="1"/>
    <col min="14219" max="14220" width="4.6640625" style="3" customWidth="1"/>
    <col min="14221" max="14221" width="6.33203125" style="3" customWidth="1"/>
    <col min="14222" max="14222" width="6" style="3" customWidth="1"/>
    <col min="14223" max="14223" width="7.6640625" style="3" customWidth="1"/>
    <col min="14224" max="14224" width="6.6640625" style="3" customWidth="1"/>
    <col min="14225" max="14225" width="10.44140625" style="3" customWidth="1"/>
    <col min="14226" max="14226" width="9.5546875" style="3" customWidth="1"/>
    <col min="14227" max="14227" width="9.6640625" style="3" customWidth="1"/>
    <col min="14228" max="14228" width="8.33203125" style="3" customWidth="1"/>
    <col min="14229" max="14229" width="4.5546875" style="3" customWidth="1"/>
    <col min="14230" max="14230" width="7.5546875" style="3" customWidth="1"/>
    <col min="14231" max="14231" width="5.88671875" style="3" customWidth="1"/>
    <col min="14232" max="14232" width="6.109375" style="3" customWidth="1"/>
    <col min="14233" max="14233" width="6" style="3" customWidth="1"/>
    <col min="14234" max="14234" width="6.33203125" style="3" customWidth="1"/>
    <col min="14235" max="14235" width="8.33203125" style="3" customWidth="1"/>
    <col min="14236" max="14236" width="10.44140625" style="3" customWidth="1"/>
    <col min="14237" max="14435" width="9" style="3"/>
    <col min="14436" max="14436" width="4.109375" style="3" customWidth="1"/>
    <col min="14437" max="14437" width="12.109375" style="3" customWidth="1"/>
    <col min="14438" max="14438" width="26.5546875" style="3" customWidth="1"/>
    <col min="14439" max="14440" width="5" style="3" customWidth="1"/>
    <col min="14441" max="14441" width="4.5546875" style="3" customWidth="1"/>
    <col min="14442" max="14442" width="7.44140625" style="3" customWidth="1"/>
    <col min="14443" max="14443" width="7.33203125" style="3" customWidth="1"/>
    <col min="14444" max="14445" width="4.6640625" style="3" customWidth="1"/>
    <col min="14446" max="14446" width="7.6640625" style="3" customWidth="1"/>
    <col min="14447" max="14448" width="4.6640625" style="3" customWidth="1"/>
    <col min="14449" max="14449" width="5.6640625" style="3" customWidth="1"/>
    <col min="14450" max="14450" width="5.33203125" style="3" customWidth="1"/>
    <col min="14451" max="14456" width="4.6640625" style="3" customWidth="1"/>
    <col min="14457" max="14457" width="5.88671875" style="3" customWidth="1"/>
    <col min="14458" max="14458" width="7.109375" style="3" customWidth="1"/>
    <col min="14459" max="14466" width="4.6640625" style="3" customWidth="1"/>
    <col min="14467" max="14467" width="5.5546875" style="3" customWidth="1"/>
    <col min="14468" max="14469" width="4.6640625" style="3" customWidth="1"/>
    <col min="14470" max="14471" width="5.5546875" style="3" customWidth="1"/>
    <col min="14472" max="14472" width="4.6640625" style="3" customWidth="1"/>
    <col min="14473" max="14474" width="5.5546875" style="3" customWidth="1"/>
    <col min="14475" max="14476" width="4.6640625" style="3" customWidth="1"/>
    <col min="14477" max="14477" width="6.33203125" style="3" customWidth="1"/>
    <col min="14478" max="14478" width="6" style="3" customWidth="1"/>
    <col min="14479" max="14479" width="7.6640625" style="3" customWidth="1"/>
    <col min="14480" max="14480" width="6.6640625" style="3" customWidth="1"/>
    <col min="14481" max="14481" width="10.44140625" style="3" customWidth="1"/>
    <col min="14482" max="14482" width="9.5546875" style="3" customWidth="1"/>
    <col min="14483" max="14483" width="9.6640625" style="3" customWidth="1"/>
    <col min="14484" max="14484" width="8.33203125" style="3" customWidth="1"/>
    <col min="14485" max="14485" width="4.5546875" style="3" customWidth="1"/>
    <col min="14486" max="14486" width="7.5546875" style="3" customWidth="1"/>
    <col min="14487" max="14487" width="5.88671875" style="3" customWidth="1"/>
    <col min="14488" max="14488" width="6.109375" style="3" customWidth="1"/>
    <col min="14489" max="14489" width="6" style="3" customWidth="1"/>
    <col min="14490" max="14490" width="6.33203125" style="3" customWidth="1"/>
    <col min="14491" max="14491" width="8.33203125" style="3" customWidth="1"/>
    <col min="14492" max="14492" width="10.44140625" style="3" customWidth="1"/>
    <col min="14493" max="14691" width="9" style="3"/>
    <col min="14692" max="14692" width="4.109375" style="3" customWidth="1"/>
    <col min="14693" max="14693" width="12.109375" style="3" customWidth="1"/>
    <col min="14694" max="14694" width="26.5546875" style="3" customWidth="1"/>
    <col min="14695" max="14696" width="5" style="3" customWidth="1"/>
    <col min="14697" max="14697" width="4.5546875" style="3" customWidth="1"/>
    <col min="14698" max="14698" width="7.44140625" style="3" customWidth="1"/>
    <col min="14699" max="14699" width="7.33203125" style="3" customWidth="1"/>
    <col min="14700" max="14701" width="4.6640625" style="3" customWidth="1"/>
    <col min="14702" max="14702" width="7.6640625" style="3" customWidth="1"/>
    <col min="14703" max="14704" width="4.6640625" style="3" customWidth="1"/>
    <col min="14705" max="14705" width="5.6640625" style="3" customWidth="1"/>
    <col min="14706" max="14706" width="5.33203125" style="3" customWidth="1"/>
    <col min="14707" max="14712" width="4.6640625" style="3" customWidth="1"/>
    <col min="14713" max="14713" width="5.88671875" style="3" customWidth="1"/>
    <col min="14714" max="14714" width="7.109375" style="3" customWidth="1"/>
    <col min="14715" max="14722" width="4.6640625" style="3" customWidth="1"/>
    <col min="14723" max="14723" width="5.5546875" style="3" customWidth="1"/>
    <col min="14724" max="14725" width="4.6640625" style="3" customWidth="1"/>
    <col min="14726" max="14727" width="5.5546875" style="3" customWidth="1"/>
    <col min="14728" max="14728" width="4.6640625" style="3" customWidth="1"/>
    <col min="14729" max="14730" width="5.5546875" style="3" customWidth="1"/>
    <col min="14731" max="14732" width="4.6640625" style="3" customWidth="1"/>
    <col min="14733" max="14733" width="6.33203125" style="3" customWidth="1"/>
    <col min="14734" max="14734" width="6" style="3" customWidth="1"/>
    <col min="14735" max="14735" width="7.6640625" style="3" customWidth="1"/>
    <col min="14736" max="14736" width="6.6640625" style="3" customWidth="1"/>
    <col min="14737" max="14737" width="10.44140625" style="3" customWidth="1"/>
    <col min="14738" max="14738" width="9.5546875" style="3" customWidth="1"/>
    <col min="14739" max="14739" width="9.6640625" style="3" customWidth="1"/>
    <col min="14740" max="14740" width="8.33203125" style="3" customWidth="1"/>
    <col min="14741" max="14741" width="4.5546875" style="3" customWidth="1"/>
    <col min="14742" max="14742" width="7.5546875" style="3" customWidth="1"/>
    <col min="14743" max="14743" width="5.88671875" style="3" customWidth="1"/>
    <col min="14744" max="14744" width="6.109375" style="3" customWidth="1"/>
    <col min="14745" max="14745" width="6" style="3" customWidth="1"/>
    <col min="14746" max="14746" width="6.33203125" style="3" customWidth="1"/>
    <col min="14747" max="14747" width="8.33203125" style="3" customWidth="1"/>
    <col min="14748" max="14748" width="10.44140625" style="3" customWidth="1"/>
    <col min="14749" max="14947" width="9" style="3"/>
    <col min="14948" max="14948" width="4.109375" style="3" customWidth="1"/>
    <col min="14949" max="14949" width="12.109375" style="3" customWidth="1"/>
    <col min="14950" max="14950" width="26.5546875" style="3" customWidth="1"/>
    <col min="14951" max="14952" width="5" style="3" customWidth="1"/>
    <col min="14953" max="14953" width="4.5546875" style="3" customWidth="1"/>
    <col min="14954" max="14954" width="7.44140625" style="3" customWidth="1"/>
    <col min="14955" max="14955" width="7.33203125" style="3" customWidth="1"/>
    <col min="14956" max="14957" width="4.6640625" style="3" customWidth="1"/>
    <col min="14958" max="14958" width="7.6640625" style="3" customWidth="1"/>
    <col min="14959" max="14960" width="4.6640625" style="3" customWidth="1"/>
    <col min="14961" max="14961" width="5.6640625" style="3" customWidth="1"/>
    <col min="14962" max="14962" width="5.33203125" style="3" customWidth="1"/>
    <col min="14963" max="14968" width="4.6640625" style="3" customWidth="1"/>
    <col min="14969" max="14969" width="5.88671875" style="3" customWidth="1"/>
    <col min="14970" max="14970" width="7.109375" style="3" customWidth="1"/>
    <col min="14971" max="14978" width="4.6640625" style="3" customWidth="1"/>
    <col min="14979" max="14979" width="5.5546875" style="3" customWidth="1"/>
    <col min="14980" max="14981" width="4.6640625" style="3" customWidth="1"/>
    <col min="14982" max="14983" width="5.5546875" style="3" customWidth="1"/>
    <col min="14984" max="14984" width="4.6640625" style="3" customWidth="1"/>
    <col min="14985" max="14986" width="5.5546875" style="3" customWidth="1"/>
    <col min="14987" max="14988" width="4.6640625" style="3" customWidth="1"/>
    <col min="14989" max="14989" width="6.33203125" style="3" customWidth="1"/>
    <col min="14990" max="14990" width="6" style="3" customWidth="1"/>
    <col min="14991" max="14991" width="7.6640625" style="3" customWidth="1"/>
    <col min="14992" max="14992" width="6.6640625" style="3" customWidth="1"/>
    <col min="14993" max="14993" width="10.44140625" style="3" customWidth="1"/>
    <col min="14994" max="14994" width="9.5546875" style="3" customWidth="1"/>
    <col min="14995" max="14995" width="9.6640625" style="3" customWidth="1"/>
    <col min="14996" max="14996" width="8.33203125" style="3" customWidth="1"/>
    <col min="14997" max="14997" width="4.5546875" style="3" customWidth="1"/>
    <col min="14998" max="14998" width="7.5546875" style="3" customWidth="1"/>
    <col min="14999" max="14999" width="5.88671875" style="3" customWidth="1"/>
    <col min="15000" max="15000" width="6.109375" style="3" customWidth="1"/>
    <col min="15001" max="15001" width="6" style="3" customWidth="1"/>
    <col min="15002" max="15002" width="6.33203125" style="3" customWidth="1"/>
    <col min="15003" max="15003" width="8.33203125" style="3" customWidth="1"/>
    <col min="15004" max="15004" width="10.44140625" style="3" customWidth="1"/>
    <col min="15005" max="15203" width="9" style="3"/>
    <col min="15204" max="15204" width="4.109375" style="3" customWidth="1"/>
    <col min="15205" max="15205" width="12.109375" style="3" customWidth="1"/>
    <col min="15206" max="15206" width="26.5546875" style="3" customWidth="1"/>
    <col min="15207" max="15208" width="5" style="3" customWidth="1"/>
    <col min="15209" max="15209" width="4.5546875" style="3" customWidth="1"/>
    <col min="15210" max="15210" width="7.44140625" style="3" customWidth="1"/>
    <col min="15211" max="15211" width="7.33203125" style="3" customWidth="1"/>
    <col min="15212" max="15213" width="4.6640625" style="3" customWidth="1"/>
    <col min="15214" max="15214" width="7.6640625" style="3" customWidth="1"/>
    <col min="15215" max="15216" width="4.6640625" style="3" customWidth="1"/>
    <col min="15217" max="15217" width="5.6640625" style="3" customWidth="1"/>
    <col min="15218" max="15218" width="5.33203125" style="3" customWidth="1"/>
    <col min="15219" max="15224" width="4.6640625" style="3" customWidth="1"/>
    <col min="15225" max="15225" width="5.88671875" style="3" customWidth="1"/>
    <col min="15226" max="15226" width="7.109375" style="3" customWidth="1"/>
    <col min="15227" max="15234" width="4.6640625" style="3" customWidth="1"/>
    <col min="15235" max="15235" width="5.5546875" style="3" customWidth="1"/>
    <col min="15236" max="15237" width="4.6640625" style="3" customWidth="1"/>
    <col min="15238" max="15239" width="5.5546875" style="3" customWidth="1"/>
    <col min="15240" max="15240" width="4.6640625" style="3" customWidth="1"/>
    <col min="15241" max="15242" width="5.5546875" style="3" customWidth="1"/>
    <col min="15243" max="15244" width="4.6640625" style="3" customWidth="1"/>
    <col min="15245" max="15245" width="6.33203125" style="3" customWidth="1"/>
    <col min="15246" max="15246" width="6" style="3" customWidth="1"/>
    <col min="15247" max="15247" width="7.6640625" style="3" customWidth="1"/>
    <col min="15248" max="15248" width="6.6640625" style="3" customWidth="1"/>
    <col min="15249" max="15249" width="10.44140625" style="3" customWidth="1"/>
    <col min="15250" max="15250" width="9.5546875" style="3" customWidth="1"/>
    <col min="15251" max="15251" width="9.6640625" style="3" customWidth="1"/>
    <col min="15252" max="15252" width="8.33203125" style="3" customWidth="1"/>
    <col min="15253" max="15253" width="4.5546875" style="3" customWidth="1"/>
    <col min="15254" max="15254" width="7.5546875" style="3" customWidth="1"/>
    <col min="15255" max="15255" width="5.88671875" style="3" customWidth="1"/>
    <col min="15256" max="15256" width="6.109375" style="3" customWidth="1"/>
    <col min="15257" max="15257" width="6" style="3" customWidth="1"/>
    <col min="15258" max="15258" width="6.33203125" style="3" customWidth="1"/>
    <col min="15259" max="15259" width="8.33203125" style="3" customWidth="1"/>
    <col min="15260" max="15260" width="10.44140625" style="3" customWidth="1"/>
    <col min="15261" max="15459" width="9" style="3"/>
    <col min="15460" max="15460" width="4.109375" style="3" customWidth="1"/>
    <col min="15461" max="15461" width="12.109375" style="3" customWidth="1"/>
    <col min="15462" max="15462" width="26.5546875" style="3" customWidth="1"/>
    <col min="15463" max="15464" width="5" style="3" customWidth="1"/>
    <col min="15465" max="15465" width="4.5546875" style="3" customWidth="1"/>
    <col min="15466" max="15466" width="7.44140625" style="3" customWidth="1"/>
    <col min="15467" max="15467" width="7.33203125" style="3" customWidth="1"/>
    <col min="15468" max="15469" width="4.6640625" style="3" customWidth="1"/>
    <col min="15470" max="15470" width="7.6640625" style="3" customWidth="1"/>
    <col min="15471" max="15472" width="4.6640625" style="3" customWidth="1"/>
    <col min="15473" max="15473" width="5.6640625" style="3" customWidth="1"/>
    <col min="15474" max="15474" width="5.33203125" style="3" customWidth="1"/>
    <col min="15475" max="15480" width="4.6640625" style="3" customWidth="1"/>
    <col min="15481" max="15481" width="5.88671875" style="3" customWidth="1"/>
    <col min="15482" max="15482" width="7.109375" style="3" customWidth="1"/>
    <col min="15483" max="15490" width="4.6640625" style="3" customWidth="1"/>
    <col min="15491" max="15491" width="5.5546875" style="3" customWidth="1"/>
    <col min="15492" max="15493" width="4.6640625" style="3" customWidth="1"/>
    <col min="15494" max="15495" width="5.5546875" style="3" customWidth="1"/>
    <col min="15496" max="15496" width="4.6640625" style="3" customWidth="1"/>
    <col min="15497" max="15498" width="5.5546875" style="3" customWidth="1"/>
    <col min="15499" max="15500" width="4.6640625" style="3" customWidth="1"/>
    <col min="15501" max="15501" width="6.33203125" style="3" customWidth="1"/>
    <col min="15502" max="15502" width="6" style="3" customWidth="1"/>
    <col min="15503" max="15503" width="7.6640625" style="3" customWidth="1"/>
    <col min="15504" max="15504" width="6.6640625" style="3" customWidth="1"/>
    <col min="15505" max="15505" width="10.44140625" style="3" customWidth="1"/>
    <col min="15506" max="15506" width="9.5546875" style="3" customWidth="1"/>
    <col min="15507" max="15507" width="9.6640625" style="3" customWidth="1"/>
    <col min="15508" max="15508" width="8.33203125" style="3" customWidth="1"/>
    <col min="15509" max="15509" width="4.5546875" style="3" customWidth="1"/>
    <col min="15510" max="15510" width="7.5546875" style="3" customWidth="1"/>
    <col min="15511" max="15511" width="5.88671875" style="3" customWidth="1"/>
    <col min="15512" max="15512" width="6.109375" style="3" customWidth="1"/>
    <col min="15513" max="15513" width="6" style="3" customWidth="1"/>
    <col min="15514" max="15514" width="6.33203125" style="3" customWidth="1"/>
    <col min="15515" max="15515" width="8.33203125" style="3" customWidth="1"/>
    <col min="15516" max="15516" width="10.44140625" style="3" customWidth="1"/>
    <col min="15517" max="15715" width="9" style="3"/>
    <col min="15716" max="15716" width="4.109375" style="3" customWidth="1"/>
    <col min="15717" max="15717" width="12.109375" style="3" customWidth="1"/>
    <col min="15718" max="15718" width="26.5546875" style="3" customWidth="1"/>
    <col min="15719" max="15720" width="5" style="3" customWidth="1"/>
    <col min="15721" max="15721" width="4.5546875" style="3" customWidth="1"/>
    <col min="15722" max="15722" width="7.44140625" style="3" customWidth="1"/>
    <col min="15723" max="15723" width="7.33203125" style="3" customWidth="1"/>
    <col min="15724" max="15725" width="4.6640625" style="3" customWidth="1"/>
    <col min="15726" max="15726" width="7.6640625" style="3" customWidth="1"/>
    <col min="15727" max="15728" width="4.6640625" style="3" customWidth="1"/>
    <col min="15729" max="15729" width="5.6640625" style="3" customWidth="1"/>
    <col min="15730" max="15730" width="5.33203125" style="3" customWidth="1"/>
    <col min="15731" max="15736" width="4.6640625" style="3" customWidth="1"/>
    <col min="15737" max="15737" width="5.88671875" style="3" customWidth="1"/>
    <col min="15738" max="15738" width="7.109375" style="3" customWidth="1"/>
    <col min="15739" max="15746" width="4.6640625" style="3" customWidth="1"/>
    <col min="15747" max="15747" width="5.5546875" style="3" customWidth="1"/>
    <col min="15748" max="15749" width="4.6640625" style="3" customWidth="1"/>
    <col min="15750" max="15751" width="5.5546875" style="3" customWidth="1"/>
    <col min="15752" max="15752" width="4.6640625" style="3" customWidth="1"/>
    <col min="15753" max="15754" width="5.5546875" style="3" customWidth="1"/>
    <col min="15755" max="15756" width="4.6640625" style="3" customWidth="1"/>
    <col min="15757" max="15757" width="6.33203125" style="3" customWidth="1"/>
    <col min="15758" max="15758" width="6" style="3" customWidth="1"/>
    <col min="15759" max="15759" width="7.6640625" style="3" customWidth="1"/>
    <col min="15760" max="15760" width="6.6640625" style="3" customWidth="1"/>
    <col min="15761" max="15761" width="10.44140625" style="3" customWidth="1"/>
    <col min="15762" max="15762" width="9.5546875" style="3" customWidth="1"/>
    <col min="15763" max="15763" width="9.6640625" style="3" customWidth="1"/>
    <col min="15764" max="15764" width="8.33203125" style="3" customWidth="1"/>
    <col min="15765" max="15765" width="4.5546875" style="3" customWidth="1"/>
    <col min="15766" max="15766" width="7.5546875" style="3" customWidth="1"/>
    <col min="15767" max="15767" width="5.88671875" style="3" customWidth="1"/>
    <col min="15768" max="15768" width="6.109375" style="3" customWidth="1"/>
    <col min="15769" max="15769" width="6" style="3" customWidth="1"/>
    <col min="15770" max="15770" width="6.33203125" style="3" customWidth="1"/>
    <col min="15771" max="15771" width="8.33203125" style="3" customWidth="1"/>
    <col min="15772" max="15772" width="10.44140625" style="3" customWidth="1"/>
    <col min="15773" max="15971" width="9" style="3"/>
    <col min="15972" max="15972" width="4.109375" style="3" customWidth="1"/>
    <col min="15973" max="15973" width="12.109375" style="3" customWidth="1"/>
    <col min="15974" max="15974" width="26.5546875" style="3" customWidth="1"/>
    <col min="15975" max="15976" width="5" style="3" customWidth="1"/>
    <col min="15977" max="15977" width="4.5546875" style="3" customWidth="1"/>
    <col min="15978" max="15978" width="7.44140625" style="3" customWidth="1"/>
    <col min="15979" max="15979" width="7.33203125" style="3" customWidth="1"/>
    <col min="15980" max="15981" width="4.6640625" style="3" customWidth="1"/>
    <col min="15982" max="15982" width="7.6640625" style="3" customWidth="1"/>
    <col min="15983" max="15984" width="4.6640625" style="3" customWidth="1"/>
    <col min="15985" max="15985" width="5.6640625" style="3" customWidth="1"/>
    <col min="15986" max="15986" width="5.33203125" style="3" customWidth="1"/>
    <col min="15987" max="15992" width="4.6640625" style="3" customWidth="1"/>
    <col min="15993" max="15993" width="5.88671875" style="3" customWidth="1"/>
    <col min="15994" max="15994" width="7.109375" style="3" customWidth="1"/>
    <col min="15995" max="16002" width="4.6640625" style="3" customWidth="1"/>
    <col min="16003" max="16003" width="5.5546875" style="3" customWidth="1"/>
    <col min="16004" max="16005" width="4.6640625" style="3" customWidth="1"/>
    <col min="16006" max="16007" width="5.5546875" style="3" customWidth="1"/>
    <col min="16008" max="16008" width="4.6640625" style="3" customWidth="1"/>
    <col min="16009" max="16010" width="5.5546875" style="3" customWidth="1"/>
    <col min="16011" max="16012" width="4.6640625" style="3" customWidth="1"/>
    <col min="16013" max="16013" width="6.33203125" style="3" customWidth="1"/>
    <col min="16014" max="16014" width="6" style="3" customWidth="1"/>
    <col min="16015" max="16015" width="7.6640625" style="3" customWidth="1"/>
    <col min="16016" max="16016" width="6.6640625" style="3" customWidth="1"/>
    <col min="16017" max="16017" width="10.44140625" style="3" customWidth="1"/>
    <col min="16018" max="16018" width="9.5546875" style="3" customWidth="1"/>
    <col min="16019" max="16019" width="9.6640625" style="3" customWidth="1"/>
    <col min="16020" max="16020" width="8.33203125" style="3" customWidth="1"/>
    <col min="16021" max="16021" width="4.5546875" style="3" customWidth="1"/>
    <col min="16022" max="16022" width="7.5546875" style="3" customWidth="1"/>
    <col min="16023" max="16023" width="5.88671875" style="3" customWidth="1"/>
    <col min="16024" max="16024" width="6.109375" style="3" customWidth="1"/>
    <col min="16025" max="16025" width="6" style="3" customWidth="1"/>
    <col min="16026" max="16026" width="6.33203125" style="3" customWidth="1"/>
    <col min="16027" max="16027" width="8.33203125" style="3" customWidth="1"/>
    <col min="16028" max="16028" width="10.44140625" style="3" customWidth="1"/>
    <col min="16029" max="16351" width="9" style="3"/>
    <col min="16352" max="16384" width="8.88671875" style="3" customWidth="1"/>
  </cols>
  <sheetData>
    <row r="1" spans="1:26" s="4" customFormat="1" ht="12.75" customHeight="1" thickBot="1">
      <c r="A1" s="684"/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81"/>
      <c r="M1" s="81"/>
      <c r="N1" s="81"/>
      <c r="O1" s="81"/>
      <c r="P1" s="80"/>
      <c r="Q1" s="80"/>
    </row>
    <row r="2" spans="1:26" ht="15.75" customHeight="1">
      <c r="A2" s="685" t="s">
        <v>0</v>
      </c>
      <c r="B2" s="688" t="s">
        <v>61</v>
      </c>
      <c r="C2" s="691" t="s">
        <v>108</v>
      </c>
      <c r="D2" s="694" t="s">
        <v>1</v>
      </c>
      <c r="E2" s="694" t="s">
        <v>2</v>
      </c>
      <c r="F2" s="694" t="s">
        <v>45</v>
      </c>
      <c r="G2" s="694" t="s">
        <v>3</v>
      </c>
      <c r="H2" s="697" t="s">
        <v>88</v>
      </c>
      <c r="I2" s="697"/>
      <c r="J2" s="697"/>
      <c r="K2" s="697"/>
      <c r="L2" s="569" t="s">
        <v>31</v>
      </c>
      <c r="M2" s="569"/>
      <c r="N2" s="569"/>
      <c r="O2" s="569"/>
      <c r="P2" s="569"/>
      <c r="Q2" s="569"/>
      <c r="R2" s="594" t="s">
        <v>46</v>
      </c>
      <c r="S2" s="594" t="s">
        <v>47</v>
      </c>
      <c r="T2" s="569" t="s">
        <v>48</v>
      </c>
      <c r="U2" s="569"/>
      <c r="V2" s="569" t="s">
        <v>49</v>
      </c>
      <c r="W2" s="569"/>
      <c r="X2" s="571" t="s">
        <v>50</v>
      </c>
      <c r="Y2" s="574" t="s">
        <v>8</v>
      </c>
    </row>
    <row r="3" spans="1:26" ht="14.25" customHeight="1">
      <c r="A3" s="686"/>
      <c r="B3" s="689"/>
      <c r="C3" s="692"/>
      <c r="D3" s="695"/>
      <c r="E3" s="695"/>
      <c r="F3" s="695"/>
      <c r="G3" s="695"/>
      <c r="H3" s="698" t="s">
        <v>51</v>
      </c>
      <c r="I3" s="698"/>
      <c r="J3" s="698"/>
      <c r="K3" s="698"/>
      <c r="L3" s="570" t="s">
        <v>51</v>
      </c>
      <c r="M3" s="570"/>
      <c r="N3" s="570"/>
      <c r="O3" s="570"/>
      <c r="P3" s="570"/>
      <c r="Q3" s="570"/>
      <c r="R3" s="595"/>
      <c r="S3" s="595"/>
      <c r="T3" s="570"/>
      <c r="U3" s="570"/>
      <c r="V3" s="570"/>
      <c r="W3" s="570"/>
      <c r="X3" s="572"/>
      <c r="Y3" s="575"/>
    </row>
    <row r="4" spans="1:26" ht="83.25" customHeight="1" thickBot="1">
      <c r="A4" s="687"/>
      <c r="B4" s="690"/>
      <c r="C4" s="693"/>
      <c r="D4" s="696"/>
      <c r="E4" s="696"/>
      <c r="F4" s="696"/>
      <c r="G4" s="696"/>
      <c r="H4" s="99" t="s">
        <v>52</v>
      </c>
      <c r="I4" s="99" t="s">
        <v>53</v>
      </c>
      <c r="J4" s="99" t="s">
        <v>54</v>
      </c>
      <c r="K4" s="99" t="s">
        <v>31</v>
      </c>
      <c r="L4" s="99" t="s">
        <v>52</v>
      </c>
      <c r="M4" s="99" t="s">
        <v>53</v>
      </c>
      <c r="N4" s="99" t="s">
        <v>54</v>
      </c>
      <c r="O4" s="99" t="s">
        <v>31</v>
      </c>
      <c r="P4" s="100" t="s">
        <v>55</v>
      </c>
      <c r="Q4" s="100" t="s">
        <v>56</v>
      </c>
      <c r="R4" s="596"/>
      <c r="S4" s="596"/>
      <c r="T4" s="134" t="s">
        <v>57</v>
      </c>
      <c r="U4" s="134" t="s">
        <v>58</v>
      </c>
      <c r="V4" s="134" t="s">
        <v>59</v>
      </c>
      <c r="W4" s="134" t="s">
        <v>13</v>
      </c>
      <c r="X4" s="573"/>
      <c r="Y4" s="576"/>
    </row>
    <row r="5" spans="1:26" ht="17.25" customHeight="1" thickBot="1">
      <c r="A5" s="157" t="s">
        <v>20</v>
      </c>
      <c r="B5" s="158" t="s">
        <v>30</v>
      </c>
      <c r="C5" s="159">
        <v>3</v>
      </c>
      <c r="D5" s="159">
        <v>4</v>
      </c>
      <c r="E5" s="159">
        <v>5</v>
      </c>
      <c r="F5" s="159">
        <v>6</v>
      </c>
      <c r="G5" s="159">
        <v>7</v>
      </c>
      <c r="H5" s="160">
        <v>8</v>
      </c>
      <c r="I5" s="160">
        <v>9</v>
      </c>
      <c r="J5" s="160">
        <v>10</v>
      </c>
      <c r="K5" s="160">
        <v>11</v>
      </c>
      <c r="L5" s="161">
        <v>16</v>
      </c>
      <c r="M5" s="161">
        <v>17</v>
      </c>
      <c r="N5" s="161">
        <v>18</v>
      </c>
      <c r="O5" s="161">
        <v>19</v>
      </c>
      <c r="P5" s="161">
        <v>20</v>
      </c>
      <c r="Q5" s="161">
        <v>21</v>
      </c>
      <c r="R5" s="162">
        <v>22</v>
      </c>
      <c r="S5" s="162">
        <v>23</v>
      </c>
      <c r="T5" s="162">
        <v>24</v>
      </c>
      <c r="U5" s="162">
        <v>25</v>
      </c>
      <c r="V5" s="162">
        <v>26</v>
      </c>
      <c r="W5" s="162">
        <v>27</v>
      </c>
      <c r="X5" s="163">
        <v>28</v>
      </c>
      <c r="Y5" s="164">
        <v>29</v>
      </c>
    </row>
    <row r="6" spans="1:26" ht="13.8">
      <c r="A6" s="156"/>
      <c r="B6" s="90"/>
      <c r="C6" s="91" t="s">
        <v>113</v>
      </c>
      <c r="D6" s="92"/>
      <c r="E6" s="92"/>
      <c r="F6" s="92"/>
      <c r="G6" s="92"/>
      <c r="H6" s="93"/>
      <c r="I6" s="93"/>
      <c r="J6" s="93"/>
      <c r="K6" s="93"/>
      <c r="L6" s="93"/>
      <c r="M6" s="93"/>
      <c r="N6" s="93"/>
      <c r="O6" s="93"/>
      <c r="P6" s="94"/>
      <c r="Q6" s="94"/>
      <c r="R6" s="95"/>
      <c r="S6" s="95"/>
      <c r="T6" s="96"/>
      <c r="U6" s="96"/>
      <c r="V6" s="96"/>
      <c r="W6" s="96"/>
      <c r="X6" s="97"/>
      <c r="Y6" s="98"/>
      <c r="Z6" s="54"/>
    </row>
    <row r="7" spans="1:26" ht="114" customHeight="1">
      <c r="A7" s="156"/>
      <c r="B7" s="90"/>
      <c r="C7" s="167" t="s">
        <v>114</v>
      </c>
      <c r="D7" s="92"/>
      <c r="E7" s="92"/>
      <c r="F7" s="92"/>
      <c r="G7" s="92"/>
      <c r="H7" s="93"/>
      <c r="I7" s="93"/>
      <c r="J7" s="93"/>
      <c r="K7" s="93"/>
      <c r="L7" s="93"/>
      <c r="M7" s="93"/>
      <c r="N7" s="93"/>
      <c r="O7" s="93"/>
      <c r="P7" s="94"/>
      <c r="Q7" s="94"/>
      <c r="R7" s="95"/>
      <c r="S7" s="95"/>
      <c r="T7" s="96"/>
      <c r="U7" s="96"/>
      <c r="V7" s="96"/>
      <c r="W7" s="96"/>
      <c r="X7" s="97"/>
      <c r="Y7" s="98"/>
      <c r="Z7" s="54"/>
    </row>
    <row r="8" spans="1:26" ht="13.8">
      <c r="A8" s="103"/>
      <c r="B8" s="48"/>
      <c r="C8" s="55" t="s">
        <v>43</v>
      </c>
      <c r="D8" s="49"/>
      <c r="E8" s="49"/>
      <c r="F8" s="49"/>
      <c r="G8" s="49"/>
      <c r="H8" s="73"/>
      <c r="I8" s="73"/>
      <c r="J8" s="73"/>
      <c r="K8" s="73"/>
      <c r="L8" s="73"/>
      <c r="M8" s="73"/>
      <c r="N8" s="73"/>
      <c r="O8" s="73"/>
      <c r="P8" s="50"/>
      <c r="Q8" s="50"/>
      <c r="R8" s="51"/>
      <c r="S8" s="51"/>
      <c r="T8" s="52"/>
      <c r="U8" s="52"/>
      <c r="V8" s="52"/>
      <c r="W8" s="52"/>
      <c r="X8" s="53"/>
      <c r="Y8" s="86"/>
      <c r="Z8" s="54"/>
    </row>
    <row r="9" spans="1:26" s="1" customFormat="1" ht="13.8">
      <c r="A9" s="103"/>
      <c r="B9" s="48"/>
      <c r="C9" s="57" t="s">
        <v>37</v>
      </c>
      <c r="D9" s="48"/>
      <c r="E9" s="48"/>
      <c r="F9" s="48"/>
      <c r="G9" s="56"/>
      <c r="H9" s="74"/>
      <c r="I9" s="74"/>
      <c r="J9" s="74"/>
      <c r="K9" s="74"/>
      <c r="L9" s="74"/>
      <c r="M9" s="74"/>
      <c r="N9" s="74"/>
      <c r="O9" s="74"/>
      <c r="P9" s="58"/>
      <c r="Q9" s="58"/>
      <c r="R9" s="56"/>
      <c r="S9" s="56"/>
      <c r="T9" s="56"/>
      <c r="U9" s="56"/>
      <c r="V9" s="56"/>
      <c r="W9" s="56"/>
      <c r="X9" s="56"/>
      <c r="Y9" s="87"/>
      <c r="Z9" s="59"/>
    </row>
    <row r="10" spans="1:26" s="2" customFormat="1" ht="13.8">
      <c r="A10" s="101"/>
      <c r="B10" s="78"/>
      <c r="C10" s="61" t="s">
        <v>38</v>
      </c>
      <c r="D10" s="78"/>
      <c r="E10" s="78"/>
      <c r="F10" s="78"/>
      <c r="G10" s="60"/>
      <c r="H10" s="75"/>
      <c r="I10" s="75"/>
      <c r="J10" s="75"/>
      <c r="K10" s="75"/>
      <c r="L10" s="75"/>
      <c r="M10" s="75"/>
      <c r="N10" s="75"/>
      <c r="O10" s="75"/>
      <c r="P10" s="62"/>
      <c r="Q10" s="62"/>
      <c r="R10" s="60"/>
      <c r="S10" s="60"/>
      <c r="T10" s="60"/>
      <c r="U10" s="60"/>
      <c r="V10" s="60"/>
      <c r="W10" s="60"/>
      <c r="X10" s="60"/>
      <c r="Y10" s="104"/>
      <c r="Z10" s="63"/>
    </row>
    <row r="11" spans="1:26" s="2" customFormat="1" ht="13.8">
      <c r="A11" s="105"/>
      <c r="B11" s="78"/>
      <c r="C11" s="61" t="s">
        <v>109</v>
      </c>
      <c r="D11" s="78"/>
      <c r="E11" s="78"/>
      <c r="F11" s="78"/>
      <c r="G11" s="60"/>
      <c r="H11" s="75"/>
      <c r="I11" s="75"/>
      <c r="J11" s="75"/>
      <c r="K11" s="75"/>
      <c r="L11" s="75"/>
      <c r="M11" s="75"/>
      <c r="N11" s="75"/>
      <c r="O11" s="75"/>
      <c r="P11" s="62"/>
      <c r="Q11" s="62"/>
      <c r="R11" s="60"/>
      <c r="S11" s="60"/>
      <c r="T11" s="60"/>
      <c r="U11" s="60"/>
      <c r="V11" s="60"/>
      <c r="W11" s="60"/>
      <c r="X11" s="60"/>
      <c r="Y11" s="104"/>
      <c r="Z11" s="63"/>
    </row>
    <row r="12" spans="1:26" s="2" customFormat="1" ht="13.8">
      <c r="A12" s="105" t="s">
        <v>20</v>
      </c>
      <c r="B12" s="79" t="s">
        <v>89</v>
      </c>
      <c r="C12" s="71" t="s">
        <v>90</v>
      </c>
      <c r="D12" s="79" t="s">
        <v>21</v>
      </c>
      <c r="E12" s="79">
        <v>3</v>
      </c>
      <c r="F12" s="79">
        <v>78</v>
      </c>
      <c r="G12" s="70"/>
      <c r="H12" s="76">
        <v>24</v>
      </c>
      <c r="I12" s="76"/>
      <c r="J12" s="76"/>
      <c r="K12" s="76">
        <v>24</v>
      </c>
      <c r="L12" s="82">
        <f>SUM(H12)</f>
        <v>24</v>
      </c>
      <c r="M12" s="82"/>
      <c r="N12" s="82"/>
      <c r="O12" s="82">
        <f>SUM(L12)</f>
        <v>24</v>
      </c>
      <c r="P12" s="119">
        <f t="shared" ref="P12" si="0">(O12*V12)/1000</f>
        <v>1.08</v>
      </c>
      <c r="Q12" s="119">
        <f t="shared" ref="Q12" si="1">(O12*X12)/1000</f>
        <v>3.5999999999999997E-2</v>
      </c>
      <c r="R12" s="65" t="s">
        <v>87</v>
      </c>
      <c r="S12" s="65" t="s">
        <v>87</v>
      </c>
      <c r="T12" s="65" t="s">
        <v>87</v>
      </c>
      <c r="U12" s="65" t="s">
        <v>87</v>
      </c>
      <c r="V12" s="65" t="s">
        <v>91</v>
      </c>
      <c r="W12" s="65" t="s">
        <v>92</v>
      </c>
      <c r="X12" s="65" t="s">
        <v>110</v>
      </c>
      <c r="Y12" s="88"/>
      <c r="Z12" s="63"/>
    </row>
    <row r="13" spans="1:26" s="5" customFormat="1" ht="13.8">
      <c r="A13" s="105"/>
      <c r="B13" s="78"/>
      <c r="C13" s="61" t="s">
        <v>111</v>
      </c>
      <c r="D13" s="78"/>
      <c r="E13" s="78"/>
      <c r="F13" s="78"/>
      <c r="G13" s="60"/>
      <c r="H13" s="75"/>
      <c r="I13" s="75"/>
      <c r="J13" s="75"/>
      <c r="K13" s="75"/>
      <c r="L13" s="83"/>
      <c r="M13" s="83"/>
      <c r="N13" s="83"/>
      <c r="O13" s="83"/>
      <c r="P13" s="120"/>
      <c r="Q13" s="120"/>
      <c r="R13" s="72"/>
      <c r="S13" s="72"/>
      <c r="T13" s="72"/>
      <c r="U13" s="72"/>
      <c r="V13" s="72"/>
      <c r="W13" s="72"/>
      <c r="X13" s="72"/>
      <c r="Y13" s="89"/>
      <c r="Z13" s="69"/>
    </row>
    <row r="14" spans="1:26" ht="13.8">
      <c r="A14" s="105" t="s">
        <v>20</v>
      </c>
      <c r="B14" s="79" t="s">
        <v>89</v>
      </c>
      <c r="C14" s="71" t="s">
        <v>90</v>
      </c>
      <c r="D14" s="79" t="s">
        <v>21</v>
      </c>
      <c r="E14" s="79">
        <v>3</v>
      </c>
      <c r="F14" s="79" t="s">
        <v>112</v>
      </c>
      <c r="G14" s="70"/>
      <c r="H14" s="76">
        <v>24</v>
      </c>
      <c r="I14" s="76"/>
      <c r="J14" s="76"/>
      <c r="K14" s="76">
        <v>24</v>
      </c>
      <c r="L14" s="82">
        <f t="shared" ref="L14" si="2">SUM(H14)</f>
        <v>24</v>
      </c>
      <c r="M14" s="82"/>
      <c r="N14" s="82"/>
      <c r="O14" s="82">
        <f>SUM(L14)</f>
        <v>24</v>
      </c>
      <c r="P14" s="119">
        <f t="shared" ref="P14" si="3">(O14*V14)/1000</f>
        <v>1.08</v>
      </c>
      <c r="Q14" s="119">
        <f t="shared" ref="Q14" si="4">(O14*X14)/1000</f>
        <v>3.5999999999999997E-2</v>
      </c>
      <c r="R14" s="65" t="s">
        <v>87</v>
      </c>
      <c r="S14" s="65" t="s">
        <v>87</v>
      </c>
      <c r="T14" s="65" t="s">
        <v>87</v>
      </c>
      <c r="U14" s="65" t="s">
        <v>87</v>
      </c>
      <c r="V14" s="65" t="s">
        <v>91</v>
      </c>
      <c r="W14" s="65" t="s">
        <v>92</v>
      </c>
      <c r="X14" s="65" t="s">
        <v>110</v>
      </c>
      <c r="Y14" s="88"/>
    </row>
  </sheetData>
  <mergeCells count="18">
    <mergeCell ref="Y2:Y4"/>
    <mergeCell ref="L3:Q3"/>
    <mergeCell ref="L2:Q2"/>
    <mergeCell ref="R2:R4"/>
    <mergeCell ref="S2:S4"/>
    <mergeCell ref="T2:U3"/>
    <mergeCell ref="V2:W3"/>
    <mergeCell ref="X2:X4"/>
    <mergeCell ref="A1:K1"/>
    <mergeCell ref="A2:A4"/>
    <mergeCell ref="B2:B4"/>
    <mergeCell ref="C2:C4"/>
    <mergeCell ref="D2:D4"/>
    <mergeCell ref="E2:E4"/>
    <mergeCell ref="F2:F4"/>
    <mergeCell ref="G2:G4"/>
    <mergeCell ref="H2:K2"/>
    <mergeCell ref="H3:K3"/>
  </mergeCells>
  <pageMargins left="0.70866141732283505" right="0.70866141732283505" top="0.74803149606299202" bottom="0.74803149606299202" header="0.31496062992126" footer="0.31496062992126"/>
  <pageSetup paperSize="9" scale="90" firstPageNumber="85" pageOrder="overThenDown" orientation="landscape" useFirstPageNumber="1" r:id="rId1"/>
  <headerFooter>
    <oddFooter>&amp;L&amp;"Times New Roman,Regular"Морски БП-ВМС-ТР изм.&amp;C&amp;"Times New Roman,Regular"Списък № 9 за излишни ОБВВПИ към 01.01.2026 г.&amp;R&amp;"Times New Roman,Regular"&amp;P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</vt:i4>
      </vt:variant>
    </vt:vector>
  </HeadingPairs>
  <TitlesOfParts>
    <vt:vector size="17" baseType="lpstr">
      <vt:lpstr>Кл.БП-КЛП-ТР доп</vt:lpstr>
      <vt:lpstr>Кл.БП-СВ-ТР доп</vt:lpstr>
      <vt:lpstr>Инж.БП-КЛП-ТР доп</vt:lpstr>
      <vt:lpstr>АСП-КЛП-ТР доп</vt:lpstr>
      <vt:lpstr>АСП-ВВС-ТР доп</vt:lpstr>
      <vt:lpstr>Морски БП-ВМС-ТР изм</vt:lpstr>
      <vt:lpstr>'АСП-ВВС-ТР доп'!Print_Area</vt:lpstr>
      <vt:lpstr>'АСП-КЛП-ТР доп'!Print_Area</vt:lpstr>
      <vt:lpstr>'Кл.БП-КЛП-ТР доп'!Print_Area</vt:lpstr>
      <vt:lpstr>'Кл.БП-СВ-ТР доп'!Print_Area</vt:lpstr>
      <vt:lpstr>'Морски БП-ВМС-ТР изм'!Print_Area</vt:lpstr>
      <vt:lpstr>'АСП-ВВС-ТР доп'!Print_Titles</vt:lpstr>
      <vt:lpstr>'АСП-КЛП-ТР доп'!Print_Titles</vt:lpstr>
      <vt:lpstr>'Инж.БП-КЛП-ТР доп'!Print_Titles</vt:lpstr>
      <vt:lpstr>'Кл.БП-КЛП-ТР доп'!Print_Titles</vt:lpstr>
      <vt:lpstr>'Кл.БП-СВ-ТР доп'!Print_Titles</vt:lpstr>
      <vt:lpstr>'Морски БП-ВМС-ТР изм'!Print_Titles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2026-01-22T07:37:43Z</cp:lastPrinted>
  <dcterms:created xsi:type="dcterms:W3CDTF">2006-09-16T00:00:00Z</dcterms:created>
  <dcterms:modified xsi:type="dcterms:W3CDTF">2026-01-27T12:31:38Z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83842A8FCA8E4D2895D8ED23B6C87BA6</vt:lpwstr>
  </property>
  <property fmtid="{D5CDD505-2E9C-101B-9397-08002B2CF9AE}" pid="3" name="KSOProductBuildVer">
    <vt:lpwstr>1033-11.2.0.11042</vt:lpwstr>
  </property>
</Properties>
</file>